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JONG\Desktop\"/>
    </mc:Choice>
  </mc:AlternateContent>
  <bookViews>
    <workbookView xWindow="0" yWindow="0" windowWidth="18255" windowHeight="9285" tabRatio="724" activeTab="1"/>
  </bookViews>
  <sheets>
    <sheet name="원가" sheetId="16" r:id="rId1"/>
    <sheet name="내역서(기계소방)" sheetId="18" r:id="rId2"/>
    <sheet name="내역서(전기소방)" sheetId="10" r:id="rId3"/>
    <sheet name="옵션" sheetId="5" state="hidden" r:id="rId4"/>
    <sheet name="사용설명" sheetId="14" state="hidden" r:id="rId5"/>
  </sheets>
  <externalReferences>
    <externalReference r:id="rId6"/>
  </externalReferences>
  <definedNames>
    <definedName name="_xlnm.Print_Area" localSheetId="1">'내역서(기계소방)'!$C$1:$O$107</definedName>
    <definedName name="_xlnm.Print_Area" localSheetId="2">'내역서(전기소방)'!$A$1:$Q$29</definedName>
    <definedName name="_xlnm.Print_Area" localSheetId="0">원가!$A$1:$F$35</definedName>
    <definedName name="_xlnm.Print_Titles" localSheetId="1">'내역서(기계소방)'!$1:$3</definedName>
    <definedName name="_xlnm.Print_Titles" localSheetId="2">'내역서(전기소방)'!$1:$3</definedName>
  </definedNames>
  <calcPr calcId="162913"/>
</workbook>
</file>

<file path=xl/calcChain.xml><?xml version="1.0" encoding="utf-8"?>
<calcChain xmlns="http://schemas.openxmlformats.org/spreadsheetml/2006/main">
  <c r="A3" i="16" l="1"/>
  <c r="AE26" i="10" l="1"/>
  <c r="B25" i="5"/>
  <c r="B24" i="5"/>
  <c r="B23" i="5"/>
  <c r="B22" i="5"/>
  <c r="B21" i="5"/>
  <c r="AE3" i="10" l="1"/>
  <c r="AD3" i="10"/>
  <c r="D13" i="5"/>
  <c r="F3" i="5"/>
  <c r="D25" i="5"/>
  <c r="D24" i="5"/>
  <c r="D23" i="5"/>
  <c r="D22" i="5"/>
  <c r="D21" i="5"/>
  <c r="D12" i="5"/>
  <c r="D11" i="5"/>
  <c r="D2" i="5" l="1"/>
  <c r="C2" i="5" l="1"/>
  <c r="AC10" i="10" l="1"/>
  <c r="AC5" i="10"/>
  <c r="AC6" i="10"/>
  <c r="AC17" i="10"/>
  <c r="AC15" i="10"/>
  <c r="AC9" i="10" l="1"/>
  <c r="AB6" i="10"/>
  <c r="AB5" i="10"/>
  <c r="AC16" i="10"/>
  <c r="B2" i="5" l="1"/>
  <c r="F2" i="5" l="1"/>
  <c r="D39" i="16" l="1"/>
</calcChain>
</file>

<file path=xl/sharedStrings.xml><?xml version="1.0" encoding="utf-8"?>
<sst xmlns="http://schemas.openxmlformats.org/spreadsheetml/2006/main" count="907" uniqueCount="467">
  <si>
    <t>단위</t>
    <phoneticPr fontId="2" type="noConversion"/>
  </si>
  <si>
    <t>수량</t>
    <phoneticPr fontId="2" type="noConversion"/>
  </si>
  <si>
    <t xml:space="preserve"> </t>
    <phoneticPr fontId="2" type="noConversion"/>
  </si>
  <si>
    <t xml:space="preserve"> </t>
    <phoneticPr fontId="2" type="noConversion"/>
  </si>
  <si>
    <t xml:space="preserve"> </t>
    <phoneticPr fontId="2" type="noConversion"/>
  </si>
  <si>
    <t>노무비</t>
    <phoneticPr fontId="2" type="noConversion"/>
  </si>
  <si>
    <t>경비</t>
    <phoneticPr fontId="2" type="noConversion"/>
  </si>
  <si>
    <t>재료비</t>
    <phoneticPr fontId="2" type="noConversion"/>
  </si>
  <si>
    <t>계</t>
    <phoneticPr fontId="2" type="noConversion"/>
  </si>
  <si>
    <t>총 급 액</t>
    <phoneticPr fontId="2" type="noConversion"/>
  </si>
  <si>
    <t>*(공종별 노임 적용율(%))*</t>
    <phoneticPr fontId="2" type="noConversion"/>
  </si>
  <si>
    <t>적용율(%)</t>
    <phoneticPr fontId="2" type="noConversion"/>
  </si>
  <si>
    <t>소수자릿수</t>
    <phoneticPr fontId="2" type="noConversion"/>
  </si>
  <si>
    <t>끝자리</t>
    <phoneticPr fontId="2" type="noConversion"/>
  </si>
  <si>
    <t>소모잡자재(%)</t>
    <phoneticPr fontId="2" type="noConversion"/>
  </si>
  <si>
    <t>방폭할증(%)</t>
    <phoneticPr fontId="2" type="noConversion"/>
  </si>
  <si>
    <t>고소할증(%)</t>
    <phoneticPr fontId="2" type="noConversion"/>
  </si>
  <si>
    <t>공구손료(%)</t>
    <phoneticPr fontId="2" type="noConversion"/>
  </si>
  <si>
    <t>코드</t>
    <phoneticPr fontId="2" type="noConversion"/>
  </si>
  <si>
    <t>공종코드</t>
    <phoneticPr fontId="2" type="noConversion"/>
  </si>
  <si>
    <t>재료비</t>
    <phoneticPr fontId="2" type="noConversion"/>
  </si>
  <si>
    <t>노무비</t>
    <phoneticPr fontId="2" type="noConversion"/>
  </si>
  <si>
    <t>경비</t>
    <phoneticPr fontId="2" type="noConversion"/>
  </si>
  <si>
    <t>비고</t>
    <phoneticPr fontId="2" type="noConversion"/>
  </si>
  <si>
    <t>계</t>
    <phoneticPr fontId="2" type="noConversion"/>
  </si>
  <si>
    <t>단가</t>
    <phoneticPr fontId="2" type="noConversion"/>
  </si>
  <si>
    <t>금액</t>
    <phoneticPr fontId="2" type="noConversion"/>
  </si>
  <si>
    <t>단가</t>
    <phoneticPr fontId="2" type="noConversion"/>
  </si>
  <si>
    <t>단가</t>
    <phoneticPr fontId="2" type="noConversion"/>
  </si>
  <si>
    <t>1.</t>
    <phoneticPr fontId="2" type="noConversion"/>
  </si>
  <si>
    <t>3.</t>
    <phoneticPr fontId="2" type="noConversion"/>
  </si>
  <si>
    <t>** 반드시 다음 사항을 숙지하신 다음 수정 작업을 하십시오 **</t>
    <phoneticPr fontId="2" type="noConversion"/>
  </si>
  <si>
    <t>4.</t>
    <phoneticPr fontId="2" type="noConversion"/>
  </si>
  <si>
    <t xml:space="preserve">a)표지와 원가 -&gt; 총괄표 -&gt; 내역서 -&gt;일위대가와 합산자재 -&gt;단가조사서 를 참조하고 </t>
    <phoneticPr fontId="2" type="noConversion"/>
  </si>
  <si>
    <t>2.</t>
    <phoneticPr fontId="2" type="noConversion"/>
  </si>
  <si>
    <t>5.</t>
    <phoneticPr fontId="2" type="noConversion"/>
  </si>
  <si>
    <t>6.</t>
    <phoneticPr fontId="2" type="noConversion"/>
  </si>
  <si>
    <t xml:space="preserve">   그룹은 견적 프로그램에서 엑셀파일이 만들어질때 지정됩니다.</t>
    <phoneticPr fontId="2" type="noConversion"/>
  </si>
  <si>
    <t>번호</t>
    <phoneticPr fontId="2" type="noConversion"/>
  </si>
  <si>
    <t>명   칭</t>
    <phoneticPr fontId="2" type="noConversion"/>
  </si>
  <si>
    <t>규   격</t>
    <phoneticPr fontId="2" type="noConversion"/>
  </si>
  <si>
    <t xml:space="preserve"> </t>
    <phoneticPr fontId="2" type="noConversion"/>
  </si>
  <si>
    <t>노임 계산 정보</t>
    <phoneticPr fontId="2" type="noConversion"/>
  </si>
  <si>
    <t>노임계</t>
    <phoneticPr fontId="2" type="noConversion"/>
  </si>
  <si>
    <t>전체(%)</t>
    <phoneticPr fontId="2" type="noConversion"/>
  </si>
  <si>
    <t>공종별(%)</t>
    <phoneticPr fontId="2" type="noConversion"/>
  </si>
  <si>
    <t>노임 소수</t>
    <phoneticPr fontId="2" type="noConversion"/>
  </si>
  <si>
    <t>부속재 및 손료</t>
    <phoneticPr fontId="2" type="noConversion"/>
  </si>
  <si>
    <t>소모재</t>
    <phoneticPr fontId="2" type="noConversion"/>
  </si>
  <si>
    <t>노임계</t>
    <phoneticPr fontId="2" type="noConversion"/>
  </si>
  <si>
    <t>자재계</t>
    <phoneticPr fontId="2" type="noConversion"/>
  </si>
  <si>
    <t>*(그룹별 자재 단가 추가 할증)*</t>
    <phoneticPr fontId="2" type="noConversion"/>
  </si>
  <si>
    <t>Cable(CAB) 할증(%)</t>
    <phoneticPr fontId="2" type="noConversion"/>
  </si>
  <si>
    <t>Wire (WIR) 할증(%)</t>
    <phoneticPr fontId="2" type="noConversion"/>
  </si>
  <si>
    <t>제 4그룹   할증(%)</t>
    <phoneticPr fontId="2" type="noConversion"/>
  </si>
  <si>
    <t>제 5그룹   할증(%)</t>
    <phoneticPr fontId="2" type="noConversion"/>
  </si>
  <si>
    <t>Pipe (PIP) 할증(%)</t>
    <phoneticPr fontId="2" type="noConversion"/>
  </si>
  <si>
    <t>적용율(%)/100</t>
    <phoneticPr fontId="2" type="noConversion"/>
  </si>
  <si>
    <t>속성이 숫자인 셀을 삭제할 때는 반드시 'Delete' 키를 사용하십시오.</t>
    <phoneticPr fontId="2" type="noConversion"/>
  </si>
  <si>
    <t>**주의:'Space Bar' 로 지웠을 때는 '#Value' Error가 발생됩니다.</t>
    <phoneticPr fontId="2" type="noConversion"/>
  </si>
  <si>
    <t>일위대가(을지)는 소수점 처리 때문에 셀 속성을 '일반'으로 하였습니다.(소수점 능동 처리)</t>
    <phoneticPr fontId="2" type="noConversion"/>
  </si>
  <si>
    <t>**참고: (수량*단가)의 결과는 소수 한자리, 금액을 취합한 소계는 1원 이하 절사입니다.</t>
    <phoneticPr fontId="2" type="noConversion"/>
  </si>
  <si>
    <t>내역서에서는 수량에만 셀 속성을 '일반'으로 하였습니다.(소수점 능동 처리)</t>
    <phoneticPr fontId="2" type="noConversion"/>
  </si>
  <si>
    <t>단가수정은 '단가조사서'시트 에서 하십시오.</t>
    <phoneticPr fontId="2" type="noConversion"/>
  </si>
  <si>
    <t xml:space="preserve">   있으므로 단가조사서의 결정단가를 수정하면 전체 금액이 갱신됩니다.</t>
    <phoneticPr fontId="2" type="noConversion"/>
  </si>
  <si>
    <t xml:space="preserve">   **주의: 금액란은 공식이 걸려있으므로 조심하여 수정하십시오.</t>
    <phoneticPr fontId="2" type="noConversion"/>
  </si>
  <si>
    <t>b)전체 자재를 일정 요율(%)로 변경할 때는 옵션시트의 자재 적용율을 조정하면 됩니다.</t>
    <phoneticPr fontId="2" type="noConversion"/>
  </si>
  <si>
    <t>노임 단가는 '단가조사서'시트에서 품셈은 '노임근거'시트에서 수정하십시오.</t>
    <phoneticPr fontId="2" type="noConversion"/>
  </si>
  <si>
    <t>a)전체 노임을 일정 요율(%)로 변경할 때는 '옵션시트'의 전체노임 적용율을 조정하면 됩니다.</t>
    <phoneticPr fontId="2" type="noConversion"/>
  </si>
  <si>
    <t>b)공종별로 노임을 수정하려면 '옵션시트'의 공종별 노임 적용율을 조정하면 됩니다.</t>
    <phoneticPr fontId="2" type="noConversion"/>
  </si>
  <si>
    <t>c)케이블 및 전선 자재 단가를 추가로 조정하려면 그룹별 자재 적용율을 조정하면 됩니다.</t>
    <phoneticPr fontId="2" type="noConversion"/>
  </si>
  <si>
    <t>겉표지의 모든 정보는 표지를 참조하였습니다.(정보 수정은 표지에서만 하시면 됩니다.)</t>
    <phoneticPr fontId="2" type="noConversion"/>
  </si>
  <si>
    <t>7.</t>
    <phoneticPr fontId="2" type="noConversion"/>
  </si>
  <si>
    <t>필수 :본 프로그램의 총 금액을 확인한 후 사용하십시오.</t>
    <phoneticPr fontId="2" type="noConversion"/>
  </si>
  <si>
    <t>8.</t>
    <phoneticPr fontId="2" type="noConversion"/>
  </si>
  <si>
    <t>본 파일의 내용을 인쇄할 경우, 미리보기를 통하여 페이지 절선을 확인 후 인쇄하십시오.</t>
    <phoneticPr fontId="2" type="noConversion"/>
  </si>
  <si>
    <t>페이지 절선이 맞지 않으면 다음을 참고하십시오.</t>
    <phoneticPr fontId="2" type="noConversion"/>
  </si>
  <si>
    <t>a. 해당시트의 셀 전체를 선택합니다.</t>
    <phoneticPr fontId="2" type="noConversion"/>
  </si>
  <si>
    <t>b. 행높이를 적절히 가감하면 페이지 절선을 맞출 수 있습니다.</t>
    <phoneticPr fontId="2" type="noConversion"/>
  </si>
  <si>
    <t>9.</t>
    <phoneticPr fontId="2" type="noConversion"/>
  </si>
  <si>
    <t>관급자재 Sheet가 해당이 없을 경우엔 삭제하십시오.</t>
    <phoneticPr fontId="2" type="noConversion"/>
  </si>
  <si>
    <t>10.</t>
    <phoneticPr fontId="2" type="noConversion"/>
  </si>
  <si>
    <t>관급 자재비</t>
    <phoneticPr fontId="2" type="noConversion"/>
  </si>
  <si>
    <t>CD관부속재(%)</t>
  </si>
  <si>
    <t>*(그룹별 노임 추가 할증)*</t>
  </si>
  <si>
    <t>적용율(%)</t>
  </si>
  <si>
    <t>자동부속재(전기)</t>
  </si>
  <si>
    <t>자동부속재(통신)</t>
  </si>
  <si>
    <t>배관부속재(%)</t>
  </si>
  <si>
    <t>일반배관재</t>
    <phoneticPr fontId="2" type="noConversion"/>
  </si>
  <si>
    <t>CD배관재</t>
    <phoneticPr fontId="2" type="noConversion"/>
  </si>
  <si>
    <t>일위대가소수</t>
    <phoneticPr fontId="2" type="noConversion"/>
  </si>
  <si>
    <t>전체자재 적용율(%)(공종/일위대가)</t>
    <phoneticPr fontId="2" type="noConversion"/>
  </si>
  <si>
    <t>전체노임 적용율(%)(공종)</t>
    <phoneticPr fontId="2" type="noConversion"/>
  </si>
  <si>
    <t>전체노임 적용율(%)(일위대가)</t>
    <phoneticPr fontId="2" type="noConversion"/>
  </si>
  <si>
    <t>금액조정이 안되나요?</t>
    <phoneticPr fontId="2" type="noConversion"/>
  </si>
  <si>
    <t>이지테크에서 변환할 때 2번 옵션을 지정하여 다시 해보세요</t>
    <phoneticPr fontId="2" type="noConversion"/>
  </si>
  <si>
    <t>시트를 삭제할 때 에러가 뜨면 1번 옵션으로 하면 됩니다.</t>
    <phoneticPr fontId="2" type="noConversion"/>
  </si>
  <si>
    <t>2번 옵션으로 변환했을 때에는 결과값이 다를 수 있습니다.</t>
    <phoneticPr fontId="2" type="noConversion"/>
  </si>
  <si>
    <t>1-1.자탐설비공사</t>
  </si>
  <si>
    <t>아연도 16 mm</t>
  </si>
  <si>
    <t>m</t>
  </si>
  <si>
    <t>아연도 22 mm</t>
  </si>
  <si>
    <t>3913170620174434</t>
  </si>
  <si>
    <t>1종금속제가요전선관</t>
  </si>
  <si>
    <t>커넥터, 16 mm 일반-비방수</t>
  </si>
  <si>
    <t>개</t>
  </si>
  <si>
    <t>3913170620174446</t>
  </si>
  <si>
    <t>커넥터, 16 mm 일반-방수</t>
  </si>
  <si>
    <t>16 mm 고장력-비방수</t>
  </si>
  <si>
    <t>16 mm 고장력-방수</t>
  </si>
  <si>
    <t>아우트렛박스</t>
  </si>
  <si>
    <t>8각 54㎜</t>
  </si>
  <si>
    <t>스위치박스</t>
  </si>
  <si>
    <t>1 개용 54 mm</t>
  </si>
  <si>
    <t>3912130820174710</t>
  </si>
  <si>
    <t>아우트렛박스 커버</t>
  </si>
  <si>
    <t>커버, 8각, 평형</t>
  </si>
  <si>
    <t>풀박스</t>
  </si>
  <si>
    <t>150×150×100</t>
  </si>
  <si>
    <t>EA</t>
  </si>
  <si>
    <t>450/750V 내열비닐절연전선</t>
  </si>
  <si>
    <t>HFIX 1.38mm(1.5㎟)</t>
  </si>
  <si>
    <t>HFIX 1.78mm(2.5㎟)</t>
  </si>
  <si>
    <t>난연제어케이블</t>
  </si>
  <si>
    <t>F-CVV-SB 2Cx1.5㎟</t>
  </si>
  <si>
    <t>화재감지기</t>
  </si>
  <si>
    <t>열감지기,차동식스포트형</t>
  </si>
  <si>
    <t>연기감지기,광전식2종-비축적</t>
  </si>
  <si>
    <t>전자싸이렌</t>
  </si>
  <si>
    <t>DC 24V</t>
  </si>
  <si>
    <t>중계기</t>
  </si>
  <si>
    <t>2/2 감시/제어</t>
  </si>
  <si>
    <t>대</t>
  </si>
  <si>
    <t>중계기수용함</t>
  </si>
  <si>
    <t>1 개용</t>
  </si>
  <si>
    <t>총줄수-&gt;</t>
  </si>
  <si>
    <t>공종줄</t>
  </si>
  <si>
    <t>56950120016</t>
  </si>
  <si>
    <t>EAA110110000</t>
  </si>
  <si>
    <t>제 1호</t>
  </si>
  <si>
    <t>파이프행가</t>
  </si>
  <si>
    <t>16 C</t>
  </si>
  <si>
    <t>식</t>
  </si>
  <si>
    <t>56950120022</t>
  </si>
  <si>
    <t>EAA110120000</t>
  </si>
  <si>
    <t>제 2호</t>
  </si>
  <si>
    <t>22 C</t>
  </si>
  <si>
    <t>56959000024</t>
  </si>
  <si>
    <t>E56959000024</t>
  </si>
  <si>
    <t>제 3호</t>
  </si>
  <si>
    <t>파이프지지대 벽체/바닥</t>
  </si>
  <si>
    <t>16C</t>
  </si>
  <si>
    <t>5975A337011</t>
  </si>
  <si>
    <t>E59750337011</t>
  </si>
  <si>
    <t>제 4호</t>
  </si>
  <si>
    <t>강제전선관(노출)</t>
  </si>
  <si>
    <t>M</t>
  </si>
  <si>
    <t>5975A337012</t>
  </si>
  <si>
    <t>E59750337012</t>
  </si>
  <si>
    <t>제 5호</t>
  </si>
  <si>
    <t>56959000025</t>
  </si>
  <si>
    <t>E56959000025</t>
  </si>
  <si>
    <t>제 6호</t>
  </si>
  <si>
    <t>56959000026</t>
  </si>
  <si>
    <t>E56959000026</t>
  </si>
  <si>
    <t>제 7호</t>
  </si>
  <si>
    <t>5975D767011</t>
  </si>
  <si>
    <t>E59753767011</t>
  </si>
  <si>
    <t>제 8호</t>
  </si>
  <si>
    <t>5975D777102</t>
  </si>
  <si>
    <t>E59753777102</t>
  </si>
  <si>
    <t>제 9호</t>
  </si>
  <si>
    <t>5975D857031</t>
  </si>
  <si>
    <t>E59753857031</t>
  </si>
  <si>
    <t>제 10호</t>
  </si>
  <si>
    <t>56959000027</t>
  </si>
  <si>
    <t>E56959000027</t>
  </si>
  <si>
    <t>제 11호</t>
  </si>
  <si>
    <t>56959000028</t>
  </si>
  <si>
    <t>E56959000028</t>
  </si>
  <si>
    <t>제 12호</t>
  </si>
  <si>
    <t>6145A358501</t>
  </si>
  <si>
    <t>E61450358501</t>
  </si>
  <si>
    <t>제 13호</t>
  </si>
  <si>
    <t>6350A197001</t>
  </si>
  <si>
    <t>E63500197001</t>
  </si>
  <si>
    <t>제 14호</t>
  </si>
  <si>
    <t>6350A197106</t>
  </si>
  <si>
    <t>E63500197106</t>
  </si>
  <si>
    <t>제 15호</t>
  </si>
  <si>
    <t>6350A207021</t>
  </si>
  <si>
    <t>E63500207021</t>
  </si>
  <si>
    <t>제 16호</t>
  </si>
  <si>
    <t>6350A408156</t>
  </si>
  <si>
    <t>E63500408156</t>
  </si>
  <si>
    <t>제 17호</t>
  </si>
  <si>
    <t>6350A207101</t>
  </si>
  <si>
    <t>E63500207101</t>
  </si>
  <si>
    <t>제 18호</t>
  </si>
  <si>
    <t>29</t>
  </si>
  <si>
    <t>합계줄</t>
  </si>
  <si>
    <t>( 합       계 )</t>
  </si>
  <si>
    <t>[ 세종문화회관 스프링클러설비 소방공사 ]</t>
  </si>
  <si>
    <t>1.소방설비공사::1-1.자탐설비공사</t>
  </si>
  <si>
    <t>00101</t>
  </si>
  <si>
    <t>59753017043</t>
  </si>
  <si>
    <t>59753017063</t>
  </si>
  <si>
    <t>59753767201</t>
  </si>
  <si>
    <t>2.0</t>
  </si>
  <si>
    <t>본 파일은 이지테크에서 2번 옵션으로 만들었습니다.</t>
  </si>
  <si>
    <t>결                정               금                액</t>
    <phoneticPr fontId="11" type="noConversion"/>
  </si>
  <si>
    <t>재해예방기술지도</t>
    <phoneticPr fontId="11" type="noConversion"/>
  </si>
  <si>
    <t xml:space="preserve"> 부가가치세,조달수수료포함</t>
    <phoneticPr fontId="11" type="noConversion"/>
  </si>
  <si>
    <t>관                급               금                액</t>
    <phoneticPr fontId="11" type="noConversion"/>
  </si>
  <si>
    <t>분           담           금           공           사</t>
    <phoneticPr fontId="11" type="noConversion"/>
  </si>
  <si>
    <t>도                급               금                액</t>
    <phoneticPr fontId="11" type="noConversion"/>
  </si>
  <si>
    <t xml:space="preserve"> (공급가액+T.A.B)의 10%</t>
    <phoneticPr fontId="11" type="noConversion"/>
  </si>
  <si>
    <t>부           가           가           치           세</t>
    <phoneticPr fontId="11" type="noConversion"/>
  </si>
  <si>
    <t>금액확인후요율적용</t>
    <phoneticPr fontId="11" type="noConversion"/>
  </si>
  <si>
    <t xml:space="preserve">  계약금약*기본요율*(1+3년초과일수/1095)</t>
    <phoneticPr fontId="2" type="noConversion"/>
  </si>
  <si>
    <t>배        상        책        임        공        제</t>
    <phoneticPr fontId="11" type="noConversion"/>
  </si>
  <si>
    <t>T. A. B 공 사</t>
    <phoneticPr fontId="11" type="noConversion"/>
  </si>
  <si>
    <t>공                 급                가               액</t>
    <phoneticPr fontId="11" type="noConversion"/>
  </si>
  <si>
    <t xml:space="preserve">  (노무비+경비+일반관리비)*15%</t>
    <phoneticPr fontId="11" type="noConversion"/>
  </si>
  <si>
    <t>이                                                      윤</t>
    <phoneticPr fontId="11" type="noConversion"/>
  </si>
  <si>
    <t xml:space="preserve">  계의 6%</t>
    <phoneticPr fontId="11" type="noConversion"/>
  </si>
  <si>
    <t>일           반           관           리           비</t>
    <phoneticPr fontId="11" type="noConversion"/>
  </si>
  <si>
    <t>계</t>
  </si>
  <si>
    <t>[소                       계]</t>
    <phoneticPr fontId="11" type="noConversion"/>
  </si>
  <si>
    <t>`</t>
    <phoneticPr fontId="2" type="noConversion"/>
  </si>
  <si>
    <t xml:space="preserve">  (재료비+노무비)*5.2%</t>
    <phoneticPr fontId="11" type="noConversion"/>
  </si>
  <si>
    <t>기      타      경      비</t>
    <phoneticPr fontId="11" type="noConversion"/>
  </si>
  <si>
    <t xml:space="preserve">  (직재+직노+기경)*0.081%</t>
    <phoneticPr fontId="2" type="noConversion"/>
  </si>
  <si>
    <t>건설하도급대금지급보증서발급수수료</t>
    <phoneticPr fontId="2" type="noConversion"/>
  </si>
  <si>
    <t>*소방제외</t>
    <phoneticPr fontId="2" type="noConversion"/>
  </si>
  <si>
    <t xml:space="preserve">  (직재+직노+기경)*0.07%</t>
    <phoneticPr fontId="2" type="noConversion"/>
  </si>
  <si>
    <t>건설기계대여대금지급보증액발급금액</t>
    <phoneticPr fontId="2" type="noConversion"/>
  </si>
  <si>
    <t xml:space="preserve">  (재료비+직노)*2.93%</t>
    <phoneticPr fontId="11" type="noConversion"/>
  </si>
  <si>
    <t>산업안전 보건관리비</t>
    <phoneticPr fontId="11" type="noConversion"/>
  </si>
  <si>
    <t xml:space="preserve">  건강보험료*12.95%</t>
    <phoneticPr fontId="11" type="noConversion"/>
  </si>
  <si>
    <t>노인 장기 요양 보험료</t>
    <phoneticPr fontId="11" type="noConversion"/>
  </si>
  <si>
    <t xml:space="preserve">  (재료비+직노+기경)*0.5% </t>
    <phoneticPr fontId="11" type="noConversion"/>
  </si>
  <si>
    <t>환    경    보    전   비</t>
    <phoneticPr fontId="11" type="noConversion"/>
  </si>
  <si>
    <t xml:space="preserve">  직접노무비의 2.3%</t>
    <phoneticPr fontId="11" type="noConversion"/>
  </si>
  <si>
    <t>퇴 직  공 제  부 금 비</t>
    <phoneticPr fontId="11" type="noConversion"/>
  </si>
  <si>
    <t xml:space="preserve">  직접노무비의 4.5%</t>
    <phoneticPr fontId="11" type="noConversion"/>
  </si>
  <si>
    <t>연    금    보    험   료</t>
    <phoneticPr fontId="11" type="noConversion"/>
  </si>
  <si>
    <t xml:space="preserve">  직접노무비의 3.545%</t>
    <phoneticPr fontId="11" type="noConversion"/>
  </si>
  <si>
    <t>건    강    보    험   료</t>
    <phoneticPr fontId="11" type="noConversion"/>
  </si>
  <si>
    <t xml:space="preserve">  노무비의 3.56%</t>
    <phoneticPr fontId="11" type="noConversion"/>
  </si>
  <si>
    <t>산    재    보    험   료</t>
    <phoneticPr fontId="11" type="noConversion"/>
  </si>
  <si>
    <t xml:space="preserve">  노무비의 1.01%</t>
    <phoneticPr fontId="11" type="noConversion"/>
  </si>
  <si>
    <t>고    용    보    험   료</t>
    <phoneticPr fontId="11" type="noConversion"/>
  </si>
  <si>
    <t>기      계      경      비</t>
    <phoneticPr fontId="11" type="noConversion"/>
  </si>
  <si>
    <t>경           비</t>
    <phoneticPr fontId="11" type="noConversion"/>
  </si>
  <si>
    <t>[소                         계]</t>
    <phoneticPr fontId="11" type="noConversion"/>
  </si>
  <si>
    <t xml:space="preserve">  직접노무비의 12.6%</t>
    <phoneticPr fontId="11" type="noConversion"/>
  </si>
  <si>
    <t>간    접    노    무    비</t>
    <phoneticPr fontId="11" type="noConversion"/>
  </si>
  <si>
    <t>직    접    노    무    비</t>
    <phoneticPr fontId="11" type="noConversion"/>
  </si>
  <si>
    <t>노    무    비</t>
    <phoneticPr fontId="11" type="noConversion"/>
  </si>
  <si>
    <t xml:space="preserve"> [소                        계]</t>
    <phoneticPr fontId="11" type="noConversion"/>
  </si>
  <si>
    <t>작 업 설 . 부 산 물 등</t>
    <phoneticPr fontId="11" type="noConversion"/>
  </si>
  <si>
    <t>직    접    재    료    비</t>
    <phoneticPr fontId="11" type="noConversion"/>
  </si>
  <si>
    <t>재     료     비</t>
    <phoneticPr fontId="11" type="noConversion"/>
  </si>
  <si>
    <t>순 공 사 원 가</t>
    <phoneticPr fontId="11" type="noConversion"/>
  </si>
  <si>
    <t xml:space="preserve"> 비         고</t>
  </si>
  <si>
    <t xml:space="preserve"> 구    성    비 (%)</t>
  </si>
  <si>
    <t xml:space="preserve">  금                액</t>
  </si>
  <si>
    <t>공    사    원    가    계    산    서</t>
  </si>
  <si>
    <t>End Of File(Ver 6.0)</t>
  </si>
  <si>
    <t>0101</t>
  </si>
  <si>
    <t>0101  소화배관공사</t>
  </si>
  <si>
    <t>금액</t>
  </si>
  <si>
    <t>단가</t>
  </si>
  <si>
    <t>비고</t>
  </si>
  <si>
    <t>합    계</t>
  </si>
  <si>
    <t>경    비</t>
  </si>
  <si>
    <t>노  무  비</t>
  </si>
  <si>
    <t>재  료  비</t>
  </si>
  <si>
    <t>수량</t>
  </si>
  <si>
    <t>단위</t>
  </si>
  <si>
    <t>규       격</t>
  </si>
  <si>
    <t>[공사명]  세종문화회관스프링클러설비설치공사</t>
  </si>
  <si>
    <t>A,B행과 마지막열은 지우지 마시오</t>
  </si>
  <si>
    <t>[ 합           계 ]</t>
  </si>
  <si>
    <t>56958000007</t>
  </si>
  <si>
    <t/>
  </si>
  <si>
    <t>점검구철거</t>
  </si>
  <si>
    <t>56958000006</t>
  </si>
  <si>
    <t>D100</t>
  </si>
  <si>
    <t>알람밸브철거</t>
  </si>
  <si>
    <t>56941420020</t>
  </si>
  <si>
    <t>M2</t>
  </si>
  <si>
    <t>철재면2회</t>
  </si>
  <si>
    <t>유성페인트칠</t>
  </si>
  <si>
    <t>개소</t>
  </si>
  <si>
    <t>D150</t>
  </si>
  <si>
    <t>내화채움구조(강관,벽체)</t>
  </si>
  <si>
    <t>56810021011</t>
  </si>
  <si>
    <t>D125</t>
  </si>
  <si>
    <t>56810021010</t>
  </si>
  <si>
    <t>D80</t>
  </si>
  <si>
    <t>56810021008</t>
  </si>
  <si>
    <t>56940610110</t>
  </si>
  <si>
    <t>강관스리브(지수판제외,벽체)</t>
  </si>
  <si>
    <t>56940610100</t>
  </si>
  <si>
    <t>56940610080</t>
  </si>
  <si>
    <t>56940510110</t>
  </si>
  <si>
    <t>일반행거(달대볼트)</t>
  </si>
  <si>
    <t>56940510100</t>
  </si>
  <si>
    <t>56940510090</t>
  </si>
  <si>
    <t>56940510080</t>
  </si>
  <si>
    <t>56940510070</t>
  </si>
  <si>
    <t>D65</t>
  </si>
  <si>
    <t>56940510060</t>
  </si>
  <si>
    <t>D50</t>
  </si>
  <si>
    <t>56940510050</t>
  </si>
  <si>
    <t>D40</t>
  </si>
  <si>
    <t>56940510040</t>
  </si>
  <si>
    <t>D32</t>
  </si>
  <si>
    <t>56940510030</t>
  </si>
  <si>
    <t>D25</t>
  </si>
  <si>
    <t>56942008718</t>
  </si>
  <si>
    <t>1.2M</t>
  </si>
  <si>
    <t>후렉시블조인트설치(소방용)</t>
  </si>
  <si>
    <t>56941860051</t>
  </si>
  <si>
    <t>폐쇄형 72℃</t>
  </si>
  <si>
    <t>스프링클러헤드 FLUSH 하</t>
  </si>
  <si>
    <t>56941860049</t>
  </si>
  <si>
    <t>스프링클러헤드 측벽</t>
  </si>
  <si>
    <t>56941860045</t>
  </si>
  <si>
    <t>스프링클러헤드 하</t>
  </si>
  <si>
    <t>56941860043</t>
  </si>
  <si>
    <t>스프링클러헤드 상</t>
  </si>
  <si>
    <t>차폐판</t>
  </si>
  <si>
    <t>42101207017</t>
  </si>
  <si>
    <t>56941860121</t>
  </si>
  <si>
    <t>D150  (10KG)</t>
  </si>
  <si>
    <t>알람밸브</t>
  </si>
  <si>
    <t>56941860120</t>
  </si>
  <si>
    <t>D125  (10KG)</t>
  </si>
  <si>
    <t>56941860021</t>
  </si>
  <si>
    <t>D 40</t>
  </si>
  <si>
    <t>앵글밸브(소방)</t>
  </si>
  <si>
    <t>56941840195</t>
  </si>
  <si>
    <t>바깥나사게이트밸브(템퍼스위치)</t>
  </si>
  <si>
    <t>56941840157</t>
  </si>
  <si>
    <t>수격방지기(W.H.C)</t>
  </si>
  <si>
    <t>56941840156</t>
  </si>
  <si>
    <t>56941840153</t>
  </si>
  <si>
    <t>D 65  (10KG)</t>
  </si>
  <si>
    <t>56941840032</t>
  </si>
  <si>
    <t>D 20  (10KG)</t>
  </si>
  <si>
    <t>청동게이트밸브</t>
  </si>
  <si>
    <t>맹플랜지 (10KG) D65</t>
  </si>
  <si>
    <t>플랜지(FLANGE)</t>
  </si>
  <si>
    <t>47305257197</t>
  </si>
  <si>
    <t>무용접고정식커플링</t>
  </si>
  <si>
    <t>47305289595</t>
  </si>
  <si>
    <t>47305289594</t>
  </si>
  <si>
    <t>47305289593</t>
  </si>
  <si>
    <t>47305289592</t>
  </si>
  <si>
    <t>47305289591</t>
  </si>
  <si>
    <t>무용접후렌지아답타니플</t>
  </si>
  <si>
    <t>47305289555</t>
  </si>
  <si>
    <t>47305289554</t>
  </si>
  <si>
    <t>47305289551</t>
  </si>
  <si>
    <t>무용접레듀셔</t>
  </si>
  <si>
    <t>47305289435</t>
  </si>
  <si>
    <t>47305289434</t>
  </si>
  <si>
    <t>47305289433</t>
  </si>
  <si>
    <t>47305289432</t>
  </si>
  <si>
    <t>47305289431</t>
  </si>
  <si>
    <t>무용접티이</t>
  </si>
  <si>
    <t>47305289419</t>
  </si>
  <si>
    <t>47305289418</t>
  </si>
  <si>
    <t>47305289417</t>
  </si>
  <si>
    <t>47305289416</t>
  </si>
  <si>
    <t>47305289415</t>
  </si>
  <si>
    <t>무용접엘보</t>
  </si>
  <si>
    <t>47305289405</t>
  </si>
  <si>
    <t>47305289404</t>
  </si>
  <si>
    <t>47305289402</t>
  </si>
  <si>
    <t>47305289401</t>
  </si>
  <si>
    <t>백유니온 (나사) D50</t>
  </si>
  <si>
    <t>나사식 강관제 관이음쇠</t>
  </si>
  <si>
    <t>47304017406</t>
  </si>
  <si>
    <t>백유니온 (나사) D20</t>
  </si>
  <si>
    <t>47304017402</t>
  </si>
  <si>
    <t>백니플 (나사) D20</t>
  </si>
  <si>
    <t>47304017302</t>
  </si>
  <si>
    <t>백소켓 (나사) D50</t>
  </si>
  <si>
    <t>47304017506</t>
  </si>
  <si>
    <t>백소켓 (나사) D32</t>
  </si>
  <si>
    <t>47304017504</t>
  </si>
  <si>
    <t>백소켓 (나사) D25</t>
  </si>
  <si>
    <t>47304017503</t>
  </si>
  <si>
    <t>백캡 (나사) D25</t>
  </si>
  <si>
    <t>47304017803</t>
  </si>
  <si>
    <t>백리듀서 (나사) D50</t>
  </si>
  <si>
    <t>47304017206</t>
  </si>
  <si>
    <t>백리듀서 (나사) D40</t>
  </si>
  <si>
    <t>47304017205</t>
  </si>
  <si>
    <t>백리듀서 (나사) D32</t>
  </si>
  <si>
    <t>47304017204</t>
  </si>
  <si>
    <t>백리듀서 (나사) D25</t>
  </si>
  <si>
    <t>47304017203</t>
  </si>
  <si>
    <t>백티이 (나사) D50</t>
  </si>
  <si>
    <t>47304017106</t>
  </si>
  <si>
    <t>백티이 (나사) D40</t>
  </si>
  <si>
    <t>47304017105</t>
  </si>
  <si>
    <t>백티이 (나사) D32</t>
  </si>
  <si>
    <t>47304017104</t>
  </si>
  <si>
    <t>백티이 (나사) D25</t>
  </si>
  <si>
    <t>47304017103</t>
  </si>
  <si>
    <t>백엘보 (나사) D50</t>
  </si>
  <si>
    <t>47304017006</t>
  </si>
  <si>
    <t>백엘보 (나사) D40</t>
  </si>
  <si>
    <t>47304017005</t>
  </si>
  <si>
    <t>백엘보 (나사) D32</t>
  </si>
  <si>
    <t>47304017004</t>
  </si>
  <si>
    <t>백엘보 (나사) D25</t>
  </si>
  <si>
    <t>47304017003</t>
  </si>
  <si>
    <t>56940840460</t>
  </si>
  <si>
    <t>40TxD150</t>
  </si>
  <si>
    <t>관보온(아티론+매직)</t>
  </si>
  <si>
    <t>56940840459</t>
  </si>
  <si>
    <t>40TxD125</t>
  </si>
  <si>
    <t>56940840458</t>
  </si>
  <si>
    <t>40TxD100</t>
  </si>
  <si>
    <t>56940840548</t>
  </si>
  <si>
    <t>25TxD80</t>
  </si>
  <si>
    <t>56940840547</t>
  </si>
  <si>
    <t>25TxD65</t>
  </si>
  <si>
    <t>56940840546</t>
  </si>
  <si>
    <t>25TxD50</t>
  </si>
  <si>
    <t>56940840545</t>
  </si>
  <si>
    <t>25TxD40</t>
  </si>
  <si>
    <t>56940840544</t>
  </si>
  <si>
    <t>25TxD32</t>
  </si>
  <si>
    <t>56940840543</t>
  </si>
  <si>
    <t>25TxD25</t>
  </si>
  <si>
    <t>56957990005</t>
  </si>
  <si>
    <t>D 150</t>
  </si>
  <si>
    <t>백강관(무용접)(주말,야간할증)</t>
  </si>
  <si>
    <t>56957990004</t>
  </si>
  <si>
    <t>D 125</t>
  </si>
  <si>
    <t>56957990003</t>
  </si>
  <si>
    <t>D 100</t>
  </si>
  <si>
    <t>56957990002</t>
  </si>
  <si>
    <t>D 80</t>
  </si>
  <si>
    <t>56957990001</t>
  </si>
  <si>
    <t>D 65</t>
  </si>
  <si>
    <t>56951820016</t>
  </si>
  <si>
    <t>D 50</t>
  </si>
  <si>
    <t>백강관(주말,야간할증)</t>
  </si>
  <si>
    <t>56951820015</t>
  </si>
  <si>
    <t>56951820014</t>
  </si>
  <si>
    <t>D 32</t>
  </si>
  <si>
    <t>56951820013</t>
  </si>
  <si>
    <t>D 25</t>
  </si>
  <si>
    <t>56951820012</t>
  </si>
  <si>
    <t>D 20</t>
  </si>
  <si>
    <t>품          명</t>
  </si>
  <si>
    <t>코드</t>
  </si>
  <si>
    <t>공종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</si>
</sst>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43" formatCode="_-* #,##0.00_-;\-* #,##0.00_-;_-* &quot;-&quot;??_-;_-@_-"/>
    <numFmt numFmtId="176" formatCode="#,##0_ "/>
    <numFmt numFmtId="178" formatCode="#,###;\-#,###"/>
    <numFmt numFmtId="179" formatCode="0.000%"/>
    <numFmt numFmtId="180" formatCode="#,##0_);[Red]\(#,##0\)"/>
  </numFmts>
  <fonts count="18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돋움체"/>
      <family val="3"/>
      <charset val="129"/>
    </font>
    <font>
      <sz val="12"/>
      <name val="돋움체"/>
      <family val="3"/>
      <charset val="129"/>
    </font>
    <font>
      <sz val="18"/>
      <name val="돋움체"/>
      <family val="3"/>
      <charset val="129"/>
    </font>
    <font>
      <sz val="16"/>
      <name val="돋움"/>
      <family val="3"/>
      <charset val="129"/>
    </font>
    <font>
      <b/>
      <sz val="11"/>
      <name val="돋움"/>
      <family val="3"/>
      <charset val="129"/>
    </font>
    <font>
      <sz val="11"/>
      <color indexed="8"/>
      <name val="돋움"/>
      <family val="3"/>
      <charset val="129"/>
    </font>
    <font>
      <b/>
      <sz val="12"/>
      <name val="돋움"/>
      <family val="3"/>
      <charset val="129"/>
    </font>
    <font>
      <sz val="11"/>
      <name val="굴림"/>
      <family val="3"/>
      <charset val="129"/>
    </font>
    <font>
      <sz val="12"/>
      <name val="바탕체"/>
      <family val="1"/>
      <charset val="129"/>
    </font>
    <font>
      <sz val="12"/>
      <name val="굴림"/>
      <family val="3"/>
      <charset val="129"/>
    </font>
    <font>
      <sz val="14"/>
      <name val="굴림"/>
      <family val="3"/>
      <charset val="129"/>
    </font>
    <font>
      <b/>
      <sz val="16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4">
    <xf numFmtId="0" fontId="0" fillId="0" borderId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5" fillId="0" borderId="0">
      <alignment vertical="center"/>
    </xf>
  </cellStyleXfs>
  <cellXfs count="111">
    <xf numFmtId="0" fontId="0" fillId="0" borderId="0" xfId="0"/>
    <xf numFmtId="49" fontId="3" fillId="0" borderId="0" xfId="0" applyNumberFormat="1" applyFont="1" applyAlignment="1">
      <alignment horizontal="left"/>
    </xf>
    <xf numFmtId="0" fontId="3" fillId="0" borderId="0" xfId="0" applyFont="1"/>
    <xf numFmtId="49" fontId="3" fillId="0" borderId="1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/>
    </xf>
    <xf numFmtId="49" fontId="3" fillId="0" borderId="3" xfId="0" applyNumberFormat="1" applyFont="1" applyBorder="1" applyAlignment="1">
      <alignment horizontal="left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/>
    <xf numFmtId="0" fontId="3" fillId="0" borderId="0" xfId="0" applyNumberFormat="1" applyFont="1"/>
    <xf numFmtId="0" fontId="3" fillId="0" borderId="3" xfId="0" applyNumberFormat="1" applyFont="1" applyBorder="1"/>
    <xf numFmtId="0" fontId="3" fillId="0" borderId="1" xfId="0" applyNumberFormat="1" applyFont="1" applyBorder="1"/>
    <xf numFmtId="0" fontId="3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49" fontId="7" fillId="0" borderId="0" xfId="0" applyNumberFormat="1" applyFont="1" applyAlignment="1">
      <alignment horizontal="right"/>
    </xf>
    <xf numFmtId="178" fontId="3" fillId="0" borderId="3" xfId="0" applyNumberFormat="1" applyFont="1" applyBorder="1" applyAlignment="1"/>
    <xf numFmtId="178" fontId="3" fillId="0" borderId="1" xfId="0" applyNumberFormat="1" applyFont="1" applyBorder="1" applyAlignment="1"/>
    <xf numFmtId="178" fontId="3" fillId="0" borderId="0" xfId="0" applyNumberFormat="1" applyFont="1"/>
    <xf numFmtId="178" fontId="3" fillId="0" borderId="1" xfId="0" applyNumberFormat="1" applyFont="1" applyBorder="1"/>
    <xf numFmtId="178" fontId="3" fillId="0" borderId="0" xfId="0" applyNumberFormat="1" applyFont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left"/>
    </xf>
    <xf numFmtId="0" fontId="3" fillId="3" borderId="4" xfId="0" applyNumberFormat="1" applyFont="1" applyFill="1" applyBorder="1" applyAlignment="1">
      <alignment horizontal="center"/>
    </xf>
    <xf numFmtId="0" fontId="3" fillId="3" borderId="5" xfId="0" applyNumberFormat="1" applyFont="1" applyFill="1" applyBorder="1" applyAlignment="1">
      <alignment horizontal="center"/>
    </xf>
    <xf numFmtId="0" fontId="3" fillId="0" borderId="2" xfId="0" applyNumberFormat="1" applyFont="1" applyBorder="1"/>
    <xf numFmtId="178" fontId="3" fillId="0" borderId="2" xfId="0" applyNumberFormat="1" applyFont="1" applyBorder="1" applyAlignment="1"/>
    <xf numFmtId="49" fontId="3" fillId="0" borderId="1" xfId="0" applyNumberFormat="1" applyFont="1" applyBorder="1"/>
    <xf numFmtId="0" fontId="8" fillId="3" borderId="1" xfId="0" applyFont="1" applyFill="1" applyBorder="1"/>
    <xf numFmtId="178" fontId="3" fillId="0" borderId="1" xfId="0" applyNumberFormat="1" applyFont="1" applyBorder="1" applyAlignment="1">
      <alignment horizontal="center" vertical="center"/>
    </xf>
    <xf numFmtId="178" fontId="3" fillId="0" borderId="1" xfId="1" applyNumberFormat="1" applyFont="1" applyBorder="1"/>
    <xf numFmtId="0" fontId="3" fillId="0" borderId="0" xfId="0" applyFont="1" applyAlignment="1">
      <alignment horizontal="center"/>
    </xf>
    <xf numFmtId="178" fontId="3" fillId="0" borderId="2" xfId="0" applyNumberFormat="1" applyFont="1" applyBorder="1" applyAlignment="1">
      <alignment horizontal="center" vertical="center"/>
    </xf>
    <xf numFmtId="0" fontId="10" fillId="0" borderId="0" xfId="21" applyFont="1" applyAlignment="1">
      <alignment vertical="center"/>
    </xf>
    <xf numFmtId="180" fontId="10" fillId="0" borderId="0" xfId="21" applyNumberFormat="1" applyFont="1" applyAlignment="1">
      <alignment horizontal="right" vertical="center"/>
    </xf>
    <xf numFmtId="179" fontId="10" fillId="0" borderId="0" xfId="21" applyNumberFormat="1" applyFont="1" applyAlignment="1">
      <alignment vertical="center"/>
    </xf>
    <xf numFmtId="180" fontId="10" fillId="0" borderId="0" xfId="20" applyNumberFormat="1" applyFont="1" applyAlignment="1">
      <alignment horizontal="right" vertical="center"/>
    </xf>
    <xf numFmtId="0" fontId="10" fillId="0" borderId="9" xfId="21" applyFont="1" applyBorder="1" applyAlignment="1">
      <alignment vertical="center"/>
    </xf>
    <xf numFmtId="0" fontId="10" fillId="0" borderId="10" xfId="21" applyFont="1" applyBorder="1" applyAlignment="1">
      <alignment vertical="center"/>
    </xf>
    <xf numFmtId="180" fontId="10" fillId="0" borderId="23" xfId="22" applyNumberFormat="1" applyFont="1" applyBorder="1" applyAlignment="1">
      <alignment horizontal="right" vertical="center"/>
    </xf>
    <xf numFmtId="0" fontId="10" fillId="0" borderId="24" xfId="21" applyFont="1" applyBorder="1" applyAlignment="1">
      <alignment vertical="center"/>
    </xf>
    <xf numFmtId="0" fontId="10" fillId="0" borderId="1" xfId="21" applyFont="1" applyBorder="1" applyAlignment="1">
      <alignment vertical="center"/>
    </xf>
    <xf numFmtId="180" fontId="10" fillId="0" borderId="1" xfId="22" applyNumberFormat="1" applyFont="1" applyBorder="1" applyAlignment="1">
      <alignment horizontal="right" vertical="center"/>
    </xf>
    <xf numFmtId="0" fontId="10" fillId="0" borderId="7" xfId="21" applyFont="1" applyBorder="1" applyAlignment="1">
      <alignment vertical="center"/>
    </xf>
    <xf numFmtId="0" fontId="10" fillId="0" borderId="14" xfId="21" applyFont="1" applyBorder="1" applyAlignment="1">
      <alignment horizontal="center" vertical="center"/>
    </xf>
    <xf numFmtId="0" fontId="10" fillId="0" borderId="20" xfId="21" applyFont="1" applyBorder="1" applyAlignment="1">
      <alignment horizontal="center" vertical="center"/>
    </xf>
    <xf numFmtId="0" fontId="10" fillId="0" borderId="20" xfId="21" applyFont="1" applyBorder="1" applyAlignment="1">
      <alignment horizontal="center" vertical="center" shrinkToFit="1"/>
    </xf>
    <xf numFmtId="0" fontId="10" fillId="0" borderId="27" xfId="21" applyFont="1" applyBorder="1" applyAlignment="1">
      <alignment vertical="center"/>
    </xf>
    <xf numFmtId="0" fontId="10" fillId="0" borderId="28" xfId="21" applyFont="1" applyBorder="1" applyAlignment="1">
      <alignment vertical="center"/>
    </xf>
    <xf numFmtId="180" fontId="10" fillId="0" borderId="28" xfId="22" applyNumberFormat="1" applyFont="1" applyBorder="1" applyAlignment="1">
      <alignment horizontal="right" vertical="center"/>
    </xf>
    <xf numFmtId="0" fontId="10" fillId="0" borderId="29" xfId="21" applyFont="1" applyBorder="1" applyAlignment="1">
      <alignment horizontal="center" vertical="center"/>
    </xf>
    <xf numFmtId="0" fontId="10" fillId="0" borderId="0" xfId="21" applyFont="1" applyAlignment="1">
      <alignment horizontal="center" vertical="center"/>
    </xf>
    <xf numFmtId="0" fontId="12" fillId="0" borderId="32" xfId="21" applyFont="1" applyBorder="1" applyAlignment="1">
      <alignment horizontal="center" vertical="center"/>
    </xf>
    <xf numFmtId="0" fontId="12" fillId="0" borderId="4" xfId="21" applyFont="1" applyBorder="1" applyAlignment="1">
      <alignment horizontal="center" vertical="center"/>
    </xf>
    <xf numFmtId="180" fontId="12" fillId="0" borderId="4" xfId="21" applyNumberFormat="1" applyFont="1" applyBorder="1" applyAlignment="1">
      <alignment horizontal="center" vertical="center"/>
    </xf>
    <xf numFmtId="0" fontId="13" fillId="0" borderId="0" xfId="21" applyFont="1" applyAlignment="1">
      <alignment vertical="center"/>
    </xf>
    <xf numFmtId="180" fontId="13" fillId="0" borderId="0" xfId="21" applyNumberFormat="1" applyFont="1" applyAlignment="1">
      <alignment horizontal="right" vertical="center"/>
    </xf>
    <xf numFmtId="0" fontId="14" fillId="0" borderId="0" xfId="21" applyFont="1" applyAlignment="1">
      <alignment vertical="center"/>
    </xf>
    <xf numFmtId="0" fontId="15" fillId="0" borderId="0" xfId="23">
      <alignment vertical="center"/>
    </xf>
    <xf numFmtId="0" fontId="16" fillId="0" borderId="0" xfId="23" applyFont="1">
      <alignment vertical="center"/>
    </xf>
    <xf numFmtId="176" fontId="15" fillId="0" borderId="1" xfId="23" applyNumberFormat="1" applyBorder="1" applyAlignment="1">
      <alignment vertical="center"/>
    </xf>
    <xf numFmtId="0" fontId="15" fillId="0" borderId="1" xfId="23" applyNumberFormat="1" applyBorder="1" applyAlignment="1">
      <alignment vertical="center"/>
    </xf>
    <xf numFmtId="176" fontId="15" fillId="0" borderId="1" xfId="23" quotePrefix="1" applyNumberFormat="1" applyBorder="1" applyAlignment="1">
      <alignment vertical="center"/>
    </xf>
    <xf numFmtId="176" fontId="17" fillId="4" borderId="1" xfId="23" applyNumberFormat="1" applyFont="1" applyFill="1" applyBorder="1" applyAlignment="1">
      <alignment vertical="center"/>
    </xf>
    <xf numFmtId="0" fontId="17" fillId="4" borderId="1" xfId="23" applyNumberFormat="1" applyFont="1" applyFill="1" applyBorder="1" applyAlignment="1">
      <alignment vertical="center"/>
    </xf>
    <xf numFmtId="176" fontId="16" fillId="0" borderId="1" xfId="23" applyNumberFormat="1" applyFont="1" applyBorder="1" applyAlignment="1">
      <alignment horizontal="center" vertical="center"/>
    </xf>
    <xf numFmtId="0" fontId="10" fillId="0" borderId="19" xfId="21" applyFont="1" applyBorder="1" applyAlignment="1">
      <alignment horizontal="center" vertical="center"/>
    </xf>
    <xf numFmtId="0" fontId="10" fillId="0" borderId="1" xfId="21" applyFont="1" applyBorder="1" applyAlignment="1">
      <alignment horizontal="center" vertical="center"/>
    </xf>
    <xf numFmtId="0" fontId="10" fillId="0" borderId="25" xfId="21" applyFont="1" applyBorder="1" applyAlignment="1">
      <alignment horizontal="center" vertical="center"/>
    </xf>
    <xf numFmtId="0" fontId="10" fillId="0" borderId="21" xfId="21" applyFont="1" applyBorder="1" applyAlignment="1">
      <alignment horizontal="center" vertical="center"/>
    </xf>
    <xf numFmtId="0" fontId="10" fillId="0" borderId="20" xfId="21" applyFont="1" applyBorder="1" applyAlignment="1">
      <alignment horizontal="center" vertical="center"/>
    </xf>
    <xf numFmtId="0" fontId="10" fillId="0" borderId="22" xfId="21" applyFont="1" applyBorder="1" applyAlignment="1">
      <alignment horizontal="center" vertical="center"/>
    </xf>
    <xf numFmtId="0" fontId="10" fillId="0" borderId="10" xfId="21" applyFont="1" applyBorder="1" applyAlignment="1">
      <alignment horizontal="center" vertical="center"/>
    </xf>
    <xf numFmtId="0" fontId="14" fillId="0" borderId="0" xfId="21" applyFont="1" applyAlignment="1">
      <alignment horizontal="center" vertical="center"/>
    </xf>
    <xf numFmtId="0" fontId="12" fillId="0" borderId="35" xfId="21" applyFont="1" applyBorder="1" applyAlignment="1">
      <alignment vertical="center"/>
    </xf>
    <xf numFmtId="0" fontId="10" fillId="0" borderId="34" xfId="21" applyFont="1" applyBorder="1" applyAlignment="1">
      <alignment vertical="center"/>
    </xf>
    <xf numFmtId="0" fontId="10" fillId="0" borderId="33" xfId="21" applyFont="1" applyBorder="1" applyAlignment="1">
      <alignment vertical="center"/>
    </xf>
    <xf numFmtId="0" fontId="12" fillId="0" borderId="31" xfId="21" applyFont="1" applyBorder="1" applyAlignment="1">
      <alignment horizontal="center" vertical="center" textRotation="255"/>
    </xf>
    <xf numFmtId="0" fontId="12" fillId="0" borderId="6" xfId="21" applyFont="1" applyBorder="1" applyAlignment="1">
      <alignment horizontal="center" vertical="center" textRotation="255"/>
    </xf>
    <xf numFmtId="0" fontId="12" fillId="0" borderId="26" xfId="21" applyFont="1" applyBorder="1" applyAlignment="1">
      <alignment horizontal="center" vertical="center" textRotation="255"/>
    </xf>
    <xf numFmtId="0" fontId="10" fillId="0" borderId="30" xfId="21" applyFont="1" applyBorder="1" applyAlignment="1">
      <alignment horizontal="center" vertical="center"/>
    </xf>
    <xf numFmtId="0" fontId="10" fillId="0" borderId="8" xfId="21" applyFont="1" applyBorder="1" applyAlignment="1">
      <alignment horizontal="center" vertical="center"/>
    </xf>
    <xf numFmtId="0" fontId="10" fillId="0" borderId="3" xfId="21" applyFont="1" applyBorder="1" applyAlignment="1">
      <alignment horizontal="center" vertical="center"/>
    </xf>
    <xf numFmtId="0" fontId="10" fillId="0" borderId="2" xfId="21" applyFont="1" applyBorder="1" applyAlignment="1">
      <alignment horizontal="center" vertical="center"/>
    </xf>
    <xf numFmtId="0" fontId="16" fillId="0" borderId="0" xfId="23" quotePrefix="1" applyFont="1">
      <alignment vertical="center"/>
    </xf>
    <xf numFmtId="176" fontId="16" fillId="0" borderId="1" xfId="23" applyNumberFormat="1" applyFont="1" applyBorder="1" applyAlignment="1">
      <alignment horizontal="center" vertical="center"/>
    </xf>
    <xf numFmtId="0" fontId="16" fillId="0" borderId="1" xfId="23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0" xfId="0" applyBorder="1" applyAlignment="1">
      <alignment horizontal="left"/>
    </xf>
    <xf numFmtId="178" fontId="3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178" fontId="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49" fontId="4" fillId="0" borderId="16" xfId="0" applyNumberFormat="1" applyFont="1" applyBorder="1" applyAlignment="1">
      <alignment horizontal="left"/>
    </xf>
    <xf numFmtId="0" fontId="9" fillId="4" borderId="12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</cellXfs>
  <cellStyles count="24">
    <cellStyle name="쉼표 [0]" xfId="1" builtinId="6"/>
    <cellStyle name="쉼표 [0] 10" xfId="12"/>
    <cellStyle name="쉼표 [0] 11" xfId="11"/>
    <cellStyle name="쉼표 [0] 12" xfId="10"/>
    <cellStyle name="쉼표 [0] 13" xfId="9"/>
    <cellStyle name="쉼표 [0] 14" xfId="8"/>
    <cellStyle name="쉼표 [0] 15" xfId="7"/>
    <cellStyle name="쉼표 [0] 16" xfId="6"/>
    <cellStyle name="쉼표 [0] 17" xfId="5"/>
    <cellStyle name="쉼표 [0] 18" xfId="4"/>
    <cellStyle name="쉼표 [0] 19" xfId="3"/>
    <cellStyle name="쉼표 [0] 2" xfId="20"/>
    <cellStyle name="쉼표 [0] 20" xfId="2"/>
    <cellStyle name="쉼표 [0] 3" xfId="19"/>
    <cellStyle name="쉼표 [0] 4" xfId="18"/>
    <cellStyle name="쉼표 [0] 5" xfId="17"/>
    <cellStyle name="쉼표 [0] 6" xfId="16"/>
    <cellStyle name="쉼표 [0] 7" xfId="15"/>
    <cellStyle name="쉼표 [0] 8" xfId="14"/>
    <cellStyle name="쉼표 [0] 9" xfId="13"/>
    <cellStyle name="쉼표 2" xfId="22"/>
    <cellStyle name="표준" xfId="0" builtinId="0"/>
    <cellStyle name="표준 2" xfId="21"/>
    <cellStyle name="표준 3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</xdr:row>
      <xdr:rowOff>66675</xdr:rowOff>
    </xdr:from>
    <xdr:to>
      <xdr:col>2</xdr:col>
      <xdr:colOff>1323975</xdr:colOff>
      <xdr:row>3</xdr:row>
      <xdr:rowOff>209550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76200" y="771525"/>
          <a:ext cx="1981200" cy="142875"/>
        </a:xfrm>
        <a:prstGeom prst="line">
          <a:avLst/>
        </a:prstGeom>
        <a:noFill/>
        <a:ln w="9525">
          <a:solidFill>
            <a:srgbClr val="4B4B4B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76200</xdr:colOff>
      <xdr:row>3</xdr:row>
      <xdr:rowOff>66675</xdr:rowOff>
    </xdr:from>
    <xdr:to>
      <xdr:col>2</xdr:col>
      <xdr:colOff>1323975</xdr:colOff>
      <xdr:row>3</xdr:row>
      <xdr:rowOff>209550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76200" y="771525"/>
          <a:ext cx="1981200" cy="142875"/>
        </a:xfrm>
        <a:prstGeom prst="line">
          <a:avLst/>
        </a:prstGeom>
        <a:noFill/>
        <a:ln w="9525">
          <a:solidFill>
            <a:srgbClr val="4B4B4B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14</xdr:row>
      <xdr:rowOff>85725</xdr:rowOff>
    </xdr:from>
    <xdr:to>
      <xdr:col>13</xdr:col>
      <xdr:colOff>400050</xdr:colOff>
      <xdr:row>30</xdr:row>
      <xdr:rowOff>28575</xdr:rowOff>
    </xdr:to>
    <xdr:pic>
      <xdr:nvPicPr>
        <xdr:cNvPr id="9226" name="Picture 10">
          <a:extLst>
            <a:ext uri="{FF2B5EF4-FFF2-40B4-BE49-F238E27FC236}">
              <a16:creationId xmlns:a16="http://schemas.microsoft.com/office/drawing/2014/main" id="{351D3746-F676-4F53-BE44-968BE405E8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91725" y="2514600"/>
          <a:ext cx="5286375" cy="2724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542925</xdr:colOff>
      <xdr:row>21</xdr:row>
      <xdr:rowOff>47625</xdr:rowOff>
    </xdr:from>
    <xdr:to>
      <xdr:col>1</xdr:col>
      <xdr:colOff>5467350</xdr:colOff>
      <xdr:row>31</xdr:row>
      <xdr:rowOff>190500</xdr:rowOff>
    </xdr:to>
    <xdr:sp macro="" textlink="">
      <xdr:nvSpPr>
        <xdr:cNvPr id="7175" name="Rectangle 7">
          <a:extLst>
            <a:ext uri="{FF2B5EF4-FFF2-40B4-BE49-F238E27FC236}">
              <a16:creationId xmlns:a16="http://schemas.microsoft.com/office/drawing/2014/main" id="{20C58769-A46E-4C7C-82ED-85782229D23F}"/>
            </a:ext>
          </a:extLst>
        </xdr:cNvPr>
        <xdr:cNvSpPr>
          <a:spLocks noChangeArrowheads="1"/>
        </xdr:cNvSpPr>
      </xdr:nvSpPr>
      <xdr:spPr bwMode="auto">
        <a:xfrm>
          <a:off x="942975" y="5067300"/>
          <a:ext cx="4924425" cy="2524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600075</xdr:colOff>
      <xdr:row>21</xdr:row>
      <xdr:rowOff>133350</xdr:rowOff>
    </xdr:from>
    <xdr:to>
      <xdr:col>1</xdr:col>
      <xdr:colOff>2781300</xdr:colOff>
      <xdr:row>31</xdr:row>
      <xdr:rowOff>133350</xdr:rowOff>
    </xdr:to>
    <xdr:pic>
      <xdr:nvPicPr>
        <xdr:cNvPr id="7176" name="Picture 8" descr="행높이팝업">
          <a:extLst>
            <a:ext uri="{FF2B5EF4-FFF2-40B4-BE49-F238E27FC236}">
              <a16:creationId xmlns:a16="http://schemas.microsoft.com/office/drawing/2014/main" id="{E182F931-98AC-4D39-AD6F-5CF1784375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153025"/>
          <a:ext cx="2181225" cy="2381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3295650</xdr:colOff>
      <xdr:row>24</xdr:row>
      <xdr:rowOff>104775</xdr:rowOff>
    </xdr:from>
    <xdr:to>
      <xdr:col>1</xdr:col>
      <xdr:colOff>4953000</xdr:colOff>
      <xdr:row>28</xdr:row>
      <xdr:rowOff>66675</xdr:rowOff>
    </xdr:to>
    <xdr:pic>
      <xdr:nvPicPr>
        <xdr:cNvPr id="7177" name="Picture 9" descr="행높이">
          <a:extLst>
            <a:ext uri="{FF2B5EF4-FFF2-40B4-BE49-F238E27FC236}">
              <a16:creationId xmlns:a16="http://schemas.microsoft.com/office/drawing/2014/main" id="{EFF472D9-9590-410C-9E4F-78D999E33C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5700" y="5838825"/>
          <a:ext cx="1657350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256;&#47140;&#51204;&#49328;/EMS2002/&#51221;&#54217;/&#49464;&#51333;&#47928;&#54868;&#54924;&#44288;&#49828;&#54532;&#47553;&#53364;&#47084;&#49444;&#48708;&#49444;&#52824;&#44277;&#49324;/24.10.18/&#49464;&#51333;&#47928;&#54868;&#54924;&#44288;&#49828;&#54532;&#47553;&#53364;&#47084;&#49444;&#48708;&#49444;&#52824;&#44277;&#49324;-24.10.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"/>
      <sheetName val="내역서"/>
      <sheetName val="일위대가목록"/>
      <sheetName val="일위대가"/>
      <sheetName val="단가대비표"/>
    </sheetNames>
    <sheetDataSet>
      <sheetData sheetId="0">
        <row r="2">
          <cell r="A2" t="str">
            <v>[공사명]  세종문화회관스프링클러설비설치공사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J39"/>
  <sheetViews>
    <sheetView zoomScaleNormal="100" workbookViewId="0">
      <selection activeCell="A28" sqref="A28:C28"/>
    </sheetView>
  </sheetViews>
  <sheetFormatPr defaultRowHeight="13.5" x14ac:dyDescent="0.15"/>
  <cols>
    <col min="1" max="1" width="7.77734375" style="32" customWidth="1"/>
    <col min="2" max="2" width="13.6640625" style="32" customWidth="1"/>
    <col min="3" max="3" width="23.109375" style="32" customWidth="1"/>
    <col min="4" max="4" width="26.88671875" style="33" customWidth="1"/>
    <col min="5" max="5" width="31.88671875" style="32" customWidth="1"/>
    <col min="6" max="6" width="16.88671875" style="32" customWidth="1"/>
    <col min="7" max="8" width="8.88671875" style="32"/>
    <col min="9" max="9" width="12.21875" style="32" bestFit="1" customWidth="1"/>
    <col min="10" max="16384" width="8.88671875" style="32"/>
  </cols>
  <sheetData>
    <row r="1" spans="1:6" s="56" customFormat="1" ht="18.75" customHeight="1" x14ac:dyDescent="0.15">
      <c r="A1" s="72" t="s">
        <v>269</v>
      </c>
      <c r="B1" s="72"/>
      <c r="C1" s="72"/>
      <c r="D1" s="72"/>
      <c r="E1" s="72"/>
      <c r="F1" s="72"/>
    </row>
    <row r="2" spans="1:6" s="54" customFormat="1" ht="10.5" customHeight="1" x14ac:dyDescent="0.15">
      <c r="D2" s="55"/>
    </row>
    <row r="3" spans="1:6" ht="18.75" customHeight="1" thickBot="1" x14ac:dyDescent="0.2">
      <c r="A3" s="32" t="str">
        <f>[1]집계표!A2</f>
        <v>[공사명]  세종문화회관스프링클러설비설치공사</v>
      </c>
    </row>
    <row r="4" spans="1:6" s="50" customFormat="1" ht="18.75" customHeight="1" thickBot="1" x14ac:dyDescent="0.2">
      <c r="A4" s="73"/>
      <c r="B4" s="74"/>
      <c r="C4" s="75"/>
      <c r="D4" s="53" t="s">
        <v>268</v>
      </c>
      <c r="E4" s="52" t="s">
        <v>267</v>
      </c>
      <c r="F4" s="51" t="s">
        <v>266</v>
      </c>
    </row>
    <row r="5" spans="1:6" ht="18.75" customHeight="1" x14ac:dyDescent="0.15">
      <c r="A5" s="76" t="s">
        <v>265</v>
      </c>
      <c r="B5" s="79" t="s">
        <v>264</v>
      </c>
      <c r="C5" s="49" t="s">
        <v>263</v>
      </c>
      <c r="D5" s="48"/>
      <c r="E5" s="47"/>
      <c r="F5" s="46"/>
    </row>
    <row r="6" spans="1:6" ht="18.75" customHeight="1" x14ac:dyDescent="0.15">
      <c r="A6" s="77"/>
      <c r="B6" s="80"/>
      <c r="C6" s="44" t="s">
        <v>262</v>
      </c>
      <c r="D6" s="41"/>
      <c r="E6" s="40"/>
      <c r="F6" s="42"/>
    </row>
    <row r="7" spans="1:6" ht="18.75" customHeight="1" x14ac:dyDescent="0.15">
      <c r="A7" s="77"/>
      <c r="B7" s="81"/>
      <c r="C7" s="44" t="s">
        <v>261</v>
      </c>
      <c r="D7" s="41"/>
      <c r="E7" s="40"/>
      <c r="F7" s="42"/>
    </row>
    <row r="8" spans="1:6" ht="18.75" customHeight="1" x14ac:dyDescent="0.15">
      <c r="A8" s="77"/>
      <c r="B8" s="82" t="s">
        <v>260</v>
      </c>
      <c r="C8" s="44" t="s">
        <v>259</v>
      </c>
      <c r="D8" s="41"/>
      <c r="E8" s="40"/>
      <c r="F8" s="42"/>
    </row>
    <row r="9" spans="1:6" ht="18.75" customHeight="1" x14ac:dyDescent="0.15">
      <c r="A9" s="77"/>
      <c r="B9" s="80"/>
      <c r="C9" s="44" t="s">
        <v>258</v>
      </c>
      <c r="D9" s="41"/>
      <c r="E9" s="40" t="s">
        <v>257</v>
      </c>
      <c r="F9" s="42"/>
    </row>
    <row r="10" spans="1:6" ht="18.75" customHeight="1" x14ac:dyDescent="0.15">
      <c r="A10" s="77"/>
      <c r="B10" s="81"/>
      <c r="C10" s="44" t="s">
        <v>256</v>
      </c>
      <c r="D10" s="41"/>
      <c r="E10" s="40"/>
      <c r="F10" s="42"/>
    </row>
    <row r="11" spans="1:6" ht="18.75" customHeight="1" x14ac:dyDescent="0.15">
      <c r="A11" s="77"/>
      <c r="B11" s="82" t="s">
        <v>255</v>
      </c>
      <c r="C11" s="44" t="s">
        <v>254</v>
      </c>
      <c r="D11" s="41"/>
      <c r="E11" s="40"/>
      <c r="F11" s="42"/>
    </row>
    <row r="12" spans="1:6" ht="18.75" customHeight="1" x14ac:dyDescent="0.15">
      <c r="A12" s="77"/>
      <c r="B12" s="80"/>
      <c r="C12" s="44" t="s">
        <v>253</v>
      </c>
      <c r="D12" s="41"/>
      <c r="E12" s="40" t="s">
        <v>252</v>
      </c>
      <c r="F12" s="42"/>
    </row>
    <row r="13" spans="1:6" ht="18.75" customHeight="1" x14ac:dyDescent="0.15">
      <c r="A13" s="77"/>
      <c r="B13" s="80"/>
      <c r="C13" s="44" t="s">
        <v>251</v>
      </c>
      <c r="D13" s="41"/>
      <c r="E13" s="40" t="s">
        <v>250</v>
      </c>
      <c r="F13" s="42"/>
    </row>
    <row r="14" spans="1:6" ht="18.75" customHeight="1" x14ac:dyDescent="0.15">
      <c r="A14" s="77"/>
      <c r="B14" s="80"/>
      <c r="C14" s="44" t="s">
        <v>249</v>
      </c>
      <c r="D14" s="41">
        <v>3984615</v>
      </c>
      <c r="E14" s="40" t="s">
        <v>248</v>
      </c>
      <c r="F14" s="42"/>
    </row>
    <row r="15" spans="1:6" ht="18.75" customHeight="1" x14ac:dyDescent="0.15">
      <c r="A15" s="77"/>
      <c r="B15" s="80"/>
      <c r="C15" s="44" t="s">
        <v>247</v>
      </c>
      <c r="D15" s="41">
        <v>5058045</v>
      </c>
      <c r="E15" s="40" t="s">
        <v>246</v>
      </c>
      <c r="F15" s="42"/>
    </row>
    <row r="16" spans="1:6" ht="18.75" customHeight="1" x14ac:dyDescent="0.15">
      <c r="A16" s="77"/>
      <c r="B16" s="80"/>
      <c r="C16" s="44" t="s">
        <v>245</v>
      </c>
      <c r="D16" s="41">
        <v>2585223</v>
      </c>
      <c r="E16" s="40" t="s">
        <v>244</v>
      </c>
      <c r="F16" s="42"/>
    </row>
    <row r="17" spans="1:10" ht="18.75" hidden="1" customHeight="1" x14ac:dyDescent="0.15">
      <c r="A17" s="77"/>
      <c r="B17" s="80"/>
      <c r="C17" s="44" t="s">
        <v>243</v>
      </c>
      <c r="D17" s="41"/>
      <c r="E17" s="40" t="s">
        <v>242</v>
      </c>
      <c r="F17" s="42" t="s">
        <v>235</v>
      </c>
    </row>
    <row r="18" spans="1:10" ht="18.75" customHeight="1" x14ac:dyDescent="0.15">
      <c r="A18" s="77"/>
      <c r="B18" s="80"/>
      <c r="C18" s="44" t="s">
        <v>241</v>
      </c>
      <c r="D18" s="41">
        <v>516007.64250000002</v>
      </c>
      <c r="E18" s="40" t="s">
        <v>240</v>
      </c>
      <c r="F18" s="42"/>
    </row>
    <row r="19" spans="1:10" ht="18.75" customHeight="1" x14ac:dyDescent="0.15">
      <c r="A19" s="77"/>
      <c r="B19" s="80"/>
      <c r="C19" s="44" t="s">
        <v>239</v>
      </c>
      <c r="D19" s="41">
        <v>4734111</v>
      </c>
      <c r="E19" s="40" t="s">
        <v>238</v>
      </c>
      <c r="F19" s="42"/>
    </row>
    <row r="20" spans="1:10" ht="18.75" hidden="1" customHeight="1" x14ac:dyDescent="0.15">
      <c r="A20" s="77"/>
      <c r="B20" s="80"/>
      <c r="C20" s="45" t="s">
        <v>237</v>
      </c>
      <c r="D20" s="41"/>
      <c r="E20" s="40" t="s">
        <v>236</v>
      </c>
      <c r="F20" s="42" t="s">
        <v>235</v>
      </c>
    </row>
    <row r="21" spans="1:10" ht="18.75" hidden="1" customHeight="1" x14ac:dyDescent="0.15">
      <c r="A21" s="77"/>
      <c r="B21" s="80"/>
      <c r="C21" s="45" t="s">
        <v>234</v>
      </c>
      <c r="D21" s="41"/>
      <c r="E21" s="40" t="s">
        <v>233</v>
      </c>
      <c r="F21" s="42"/>
    </row>
    <row r="22" spans="1:10" ht="18.75" customHeight="1" x14ac:dyDescent="0.15">
      <c r="A22" s="77"/>
      <c r="B22" s="80"/>
      <c r="C22" s="44" t="s">
        <v>232</v>
      </c>
      <c r="D22" s="41"/>
      <c r="E22" s="40" t="s">
        <v>231</v>
      </c>
      <c r="F22" s="42"/>
      <c r="G22" s="32" t="s">
        <v>230</v>
      </c>
    </row>
    <row r="23" spans="1:10" ht="18.75" customHeight="1" x14ac:dyDescent="0.15">
      <c r="A23" s="78"/>
      <c r="B23" s="81"/>
      <c r="C23" s="43" t="s">
        <v>229</v>
      </c>
      <c r="D23" s="41"/>
      <c r="E23" s="40"/>
      <c r="F23" s="42"/>
    </row>
    <row r="24" spans="1:10" ht="18.75" customHeight="1" x14ac:dyDescent="0.15">
      <c r="A24" s="65" t="s">
        <v>228</v>
      </c>
      <c r="B24" s="66"/>
      <c r="C24" s="66"/>
      <c r="D24" s="41"/>
      <c r="E24" s="40"/>
      <c r="F24" s="42"/>
    </row>
    <row r="25" spans="1:10" ht="18.75" customHeight="1" x14ac:dyDescent="0.15">
      <c r="A25" s="65" t="s">
        <v>227</v>
      </c>
      <c r="B25" s="66"/>
      <c r="C25" s="66"/>
      <c r="D25" s="41"/>
      <c r="E25" s="40" t="s">
        <v>226</v>
      </c>
      <c r="F25" s="42"/>
    </row>
    <row r="26" spans="1:10" ht="18.75" customHeight="1" x14ac:dyDescent="0.15">
      <c r="A26" s="65" t="s">
        <v>225</v>
      </c>
      <c r="B26" s="66"/>
      <c r="C26" s="66"/>
      <c r="D26" s="41"/>
      <c r="E26" s="40" t="s">
        <v>224</v>
      </c>
      <c r="F26" s="42"/>
    </row>
    <row r="27" spans="1:10" ht="18.75" customHeight="1" x14ac:dyDescent="0.15">
      <c r="A27" s="65" t="s">
        <v>223</v>
      </c>
      <c r="B27" s="66"/>
      <c r="C27" s="66"/>
      <c r="D27" s="41"/>
      <c r="E27" s="40"/>
      <c r="F27" s="42"/>
    </row>
    <row r="28" spans="1:10" ht="18.75" customHeight="1" x14ac:dyDescent="0.15">
      <c r="A28" s="65" t="s">
        <v>222</v>
      </c>
      <c r="B28" s="66"/>
      <c r="C28" s="66"/>
      <c r="D28" s="41"/>
      <c r="E28" s="40"/>
      <c r="F28" s="42"/>
    </row>
    <row r="29" spans="1:10" ht="18.75" customHeight="1" x14ac:dyDescent="0.15">
      <c r="A29" s="65" t="s">
        <v>221</v>
      </c>
      <c r="B29" s="66"/>
      <c r="C29" s="66"/>
      <c r="D29" s="41"/>
      <c r="E29" s="40" t="s">
        <v>220</v>
      </c>
      <c r="F29" s="42" t="s">
        <v>219</v>
      </c>
      <c r="J29" s="34"/>
    </row>
    <row r="30" spans="1:10" ht="18.75" customHeight="1" x14ac:dyDescent="0.15">
      <c r="A30" s="65" t="s">
        <v>218</v>
      </c>
      <c r="B30" s="66"/>
      <c r="C30" s="66"/>
      <c r="D30" s="41"/>
      <c r="E30" s="40" t="s">
        <v>217</v>
      </c>
      <c r="F30" s="42"/>
      <c r="J30" s="34"/>
    </row>
    <row r="31" spans="1:10" ht="18.75" customHeight="1" x14ac:dyDescent="0.15">
      <c r="A31" s="67" t="s">
        <v>216</v>
      </c>
      <c r="B31" s="68"/>
      <c r="C31" s="69"/>
      <c r="D31" s="41"/>
      <c r="E31" s="40"/>
      <c r="F31" s="39"/>
      <c r="J31" s="34"/>
    </row>
    <row r="32" spans="1:10" ht="18.75" customHeight="1" x14ac:dyDescent="0.15">
      <c r="A32" s="65" t="s">
        <v>215</v>
      </c>
      <c r="B32" s="66"/>
      <c r="C32" s="66"/>
      <c r="D32" s="41"/>
      <c r="E32" s="40"/>
      <c r="F32" s="39"/>
      <c r="J32" s="34"/>
    </row>
    <row r="33" spans="1:10" ht="18.75" customHeight="1" x14ac:dyDescent="0.15">
      <c r="A33" s="65" t="s">
        <v>214</v>
      </c>
      <c r="B33" s="66"/>
      <c r="C33" s="66"/>
      <c r="D33" s="41"/>
      <c r="E33" s="40" t="s">
        <v>213</v>
      </c>
      <c r="F33" s="39"/>
      <c r="J33" s="34"/>
    </row>
    <row r="34" spans="1:10" ht="18.75" hidden="1" customHeight="1" x14ac:dyDescent="0.15">
      <c r="A34" s="65" t="s">
        <v>212</v>
      </c>
      <c r="B34" s="66"/>
      <c r="C34" s="66"/>
      <c r="D34" s="41"/>
      <c r="E34" s="40"/>
      <c r="F34" s="39"/>
      <c r="J34" s="34"/>
    </row>
    <row r="35" spans="1:10" ht="18.75" customHeight="1" thickBot="1" x14ac:dyDescent="0.2">
      <c r="A35" s="70" t="s">
        <v>211</v>
      </c>
      <c r="B35" s="71"/>
      <c r="C35" s="71"/>
      <c r="D35" s="38"/>
      <c r="E35" s="37"/>
      <c r="F35" s="36"/>
      <c r="J35" s="34"/>
    </row>
    <row r="36" spans="1:10" ht="18.75" customHeight="1" x14ac:dyDescent="0.15">
      <c r="J36" s="34"/>
    </row>
    <row r="37" spans="1:10" ht="18.75" customHeight="1" x14ac:dyDescent="0.15">
      <c r="D37" s="35"/>
      <c r="J37" s="34"/>
    </row>
    <row r="38" spans="1:10" ht="18.75" customHeight="1" x14ac:dyDescent="0.15">
      <c r="J38" s="34"/>
    </row>
    <row r="39" spans="1:10" hidden="1" x14ac:dyDescent="0.15">
      <c r="D39" s="33">
        <f>D5+D8+D11+D28+D32+D33</f>
        <v>0</v>
      </c>
    </row>
  </sheetData>
  <mergeCells count="18">
    <mergeCell ref="A1:F1"/>
    <mergeCell ref="A4:C4"/>
    <mergeCell ref="A5:A23"/>
    <mergeCell ref="B5:B7"/>
    <mergeCell ref="B8:B10"/>
    <mergeCell ref="B11:B23"/>
    <mergeCell ref="A35:C35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</mergeCells>
  <phoneticPr fontId="2" type="noConversion"/>
  <pageMargins left="0.65" right="0.4" top="0.63" bottom="0.32" header="0.23" footer="0.3"/>
  <pageSetup paperSize="9" scale="91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C109"/>
  <sheetViews>
    <sheetView tabSelected="1" topLeftCell="C1" workbookViewId="0">
      <selection activeCell="C7" sqref="C7"/>
    </sheetView>
  </sheetViews>
  <sheetFormatPr defaultRowHeight="16.5" x14ac:dyDescent="0.15"/>
  <cols>
    <col min="1" max="1" width="11.21875" style="57" hidden="1" customWidth="1"/>
    <col min="2" max="2" width="10.33203125" style="57" hidden="1" customWidth="1"/>
    <col min="3" max="3" width="25.44140625" style="57" customWidth="1"/>
    <col min="4" max="4" width="18.33203125" style="57" customWidth="1"/>
    <col min="5" max="5" width="4.109375" style="57" customWidth="1"/>
    <col min="6" max="6" width="9.44140625" style="57" customWidth="1"/>
    <col min="7" max="14" width="13" style="57" customWidth="1"/>
    <col min="15" max="15" width="11.21875" style="57" customWidth="1"/>
    <col min="16" max="17" width="8.88671875" style="57"/>
    <col min="18" max="19" width="1.44140625" style="57" customWidth="1"/>
    <col min="20" max="20" width="5" style="57" customWidth="1"/>
    <col min="21" max="29" width="1.44140625" style="57" customWidth="1"/>
    <col min="30" max="16384" width="8.88671875" style="57"/>
  </cols>
  <sheetData>
    <row r="1" spans="1:29" ht="30" customHeight="1" x14ac:dyDescent="0.15">
      <c r="C1" s="83" t="s">
        <v>283</v>
      </c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</row>
    <row r="2" spans="1:29" ht="30" customHeight="1" x14ac:dyDescent="0.15">
      <c r="A2" s="84" t="s">
        <v>466</v>
      </c>
      <c r="B2" s="84" t="s">
        <v>465</v>
      </c>
      <c r="C2" s="84" t="s">
        <v>464</v>
      </c>
      <c r="D2" s="84" t="s">
        <v>282</v>
      </c>
      <c r="E2" s="84" t="s">
        <v>281</v>
      </c>
      <c r="F2" s="85" t="s">
        <v>280</v>
      </c>
      <c r="G2" s="84" t="s">
        <v>279</v>
      </c>
      <c r="H2" s="84"/>
      <c r="I2" s="84" t="s">
        <v>278</v>
      </c>
      <c r="J2" s="84"/>
      <c r="K2" s="84" t="s">
        <v>277</v>
      </c>
      <c r="L2" s="84"/>
      <c r="M2" s="84" t="s">
        <v>276</v>
      </c>
      <c r="N2" s="84"/>
      <c r="O2" s="84" t="s">
        <v>275</v>
      </c>
    </row>
    <row r="3" spans="1:29" ht="30" customHeight="1" x14ac:dyDescent="0.15">
      <c r="A3" s="84"/>
      <c r="B3" s="84"/>
      <c r="C3" s="84"/>
      <c r="D3" s="84"/>
      <c r="E3" s="84"/>
      <c r="F3" s="85"/>
      <c r="G3" s="64" t="s">
        <v>274</v>
      </c>
      <c r="H3" s="64" t="s">
        <v>273</v>
      </c>
      <c r="I3" s="64" t="s">
        <v>274</v>
      </c>
      <c r="J3" s="64" t="s">
        <v>273</v>
      </c>
      <c r="K3" s="64" t="s">
        <v>274</v>
      </c>
      <c r="L3" s="64" t="s">
        <v>273</v>
      </c>
      <c r="M3" s="64" t="s">
        <v>274</v>
      </c>
      <c r="N3" s="64" t="s">
        <v>273</v>
      </c>
      <c r="O3" s="84"/>
    </row>
    <row r="4" spans="1:29" ht="30" customHeight="1" x14ac:dyDescent="0.15">
      <c r="A4" s="59"/>
      <c r="B4" s="59"/>
      <c r="C4" s="62" t="s">
        <v>272</v>
      </c>
      <c r="D4" s="62"/>
      <c r="E4" s="62"/>
      <c r="F4" s="63"/>
      <c r="G4" s="62"/>
      <c r="H4" s="62"/>
      <c r="I4" s="62"/>
      <c r="J4" s="62"/>
      <c r="K4" s="62"/>
      <c r="L4" s="62"/>
      <c r="M4" s="62"/>
      <c r="N4" s="62"/>
      <c r="O4" s="62"/>
    </row>
    <row r="5" spans="1:29" ht="30" customHeight="1" x14ac:dyDescent="0.15">
      <c r="A5" s="61" t="s">
        <v>271</v>
      </c>
      <c r="B5" s="61" t="s">
        <v>462</v>
      </c>
      <c r="C5" s="61" t="s">
        <v>456</v>
      </c>
      <c r="D5" s="61" t="s">
        <v>463</v>
      </c>
      <c r="E5" s="61" t="s">
        <v>157</v>
      </c>
      <c r="F5" s="60">
        <v>1</v>
      </c>
      <c r="G5" s="59"/>
      <c r="H5" s="59"/>
      <c r="I5" s="59"/>
      <c r="J5" s="59"/>
      <c r="K5" s="59"/>
      <c r="L5" s="59"/>
      <c r="M5" s="59"/>
      <c r="N5" s="59"/>
      <c r="O5" s="61" t="s">
        <v>462</v>
      </c>
      <c r="T5" s="57">
        <v>0</v>
      </c>
      <c r="AC5" s="57">
        <v>1</v>
      </c>
    </row>
    <row r="6" spans="1:29" ht="30" customHeight="1" x14ac:dyDescent="0.15">
      <c r="A6" s="61" t="s">
        <v>271</v>
      </c>
      <c r="B6" s="61" t="s">
        <v>460</v>
      </c>
      <c r="C6" s="61" t="s">
        <v>456</v>
      </c>
      <c r="D6" s="61" t="s">
        <v>461</v>
      </c>
      <c r="E6" s="61" t="s">
        <v>157</v>
      </c>
      <c r="F6" s="60">
        <v>848</v>
      </c>
      <c r="G6" s="59"/>
      <c r="H6" s="59"/>
      <c r="I6" s="59"/>
      <c r="J6" s="59"/>
      <c r="K6" s="59"/>
      <c r="L6" s="59"/>
      <c r="M6" s="59"/>
      <c r="N6" s="59"/>
      <c r="O6" s="61" t="s">
        <v>460</v>
      </c>
      <c r="T6" s="57">
        <v>0</v>
      </c>
      <c r="AC6" s="57">
        <v>1</v>
      </c>
    </row>
    <row r="7" spans="1:29" ht="30" customHeight="1" x14ac:dyDescent="0.15">
      <c r="A7" s="61" t="s">
        <v>271</v>
      </c>
      <c r="B7" s="61" t="s">
        <v>458</v>
      </c>
      <c r="C7" s="61" t="s">
        <v>456</v>
      </c>
      <c r="D7" s="61" t="s">
        <v>459</v>
      </c>
      <c r="E7" s="61" t="s">
        <v>157</v>
      </c>
      <c r="F7" s="60">
        <v>224</v>
      </c>
      <c r="G7" s="59"/>
      <c r="H7" s="59"/>
      <c r="I7" s="59"/>
      <c r="J7" s="59"/>
      <c r="K7" s="59"/>
      <c r="L7" s="59"/>
      <c r="M7" s="59"/>
      <c r="N7" s="59"/>
      <c r="O7" s="61" t="s">
        <v>458</v>
      </c>
      <c r="T7" s="57">
        <v>0</v>
      </c>
      <c r="AC7" s="57">
        <v>1</v>
      </c>
    </row>
    <row r="8" spans="1:29" ht="30" customHeight="1" x14ac:dyDescent="0.15">
      <c r="A8" s="61" t="s">
        <v>271</v>
      </c>
      <c r="B8" s="61" t="s">
        <v>457</v>
      </c>
      <c r="C8" s="61" t="s">
        <v>456</v>
      </c>
      <c r="D8" s="61" t="s">
        <v>343</v>
      </c>
      <c r="E8" s="61" t="s">
        <v>157</v>
      </c>
      <c r="F8" s="60">
        <v>196</v>
      </c>
      <c r="G8" s="59"/>
      <c r="H8" s="59"/>
      <c r="I8" s="59"/>
      <c r="J8" s="59"/>
      <c r="K8" s="59"/>
      <c r="L8" s="59"/>
      <c r="M8" s="59"/>
      <c r="N8" s="59"/>
      <c r="O8" s="61" t="s">
        <v>457</v>
      </c>
      <c r="T8" s="57">
        <v>0</v>
      </c>
      <c r="AC8" s="57">
        <v>1</v>
      </c>
    </row>
    <row r="9" spans="1:29" ht="30" customHeight="1" x14ac:dyDescent="0.15">
      <c r="A9" s="61" t="s">
        <v>271</v>
      </c>
      <c r="B9" s="61" t="s">
        <v>454</v>
      </c>
      <c r="C9" s="61" t="s">
        <v>456</v>
      </c>
      <c r="D9" s="61" t="s">
        <v>455</v>
      </c>
      <c r="E9" s="61" t="s">
        <v>157</v>
      </c>
      <c r="F9" s="60">
        <v>221</v>
      </c>
      <c r="G9" s="59"/>
      <c r="H9" s="59"/>
      <c r="I9" s="59"/>
      <c r="J9" s="59"/>
      <c r="K9" s="59"/>
      <c r="L9" s="59"/>
      <c r="M9" s="59"/>
      <c r="N9" s="59"/>
      <c r="O9" s="61" t="s">
        <v>454</v>
      </c>
      <c r="T9" s="57">
        <v>0</v>
      </c>
      <c r="AC9" s="57">
        <v>1</v>
      </c>
    </row>
    <row r="10" spans="1:29" ht="30" customHeight="1" x14ac:dyDescent="0.15">
      <c r="A10" s="61" t="s">
        <v>271</v>
      </c>
      <c r="B10" s="61" t="s">
        <v>452</v>
      </c>
      <c r="C10" s="61" t="s">
        <v>445</v>
      </c>
      <c r="D10" s="61" t="s">
        <v>453</v>
      </c>
      <c r="E10" s="61" t="s">
        <v>157</v>
      </c>
      <c r="F10" s="60">
        <v>108</v>
      </c>
      <c r="G10" s="59"/>
      <c r="H10" s="59"/>
      <c r="I10" s="59"/>
      <c r="J10" s="59"/>
      <c r="K10" s="59"/>
      <c r="L10" s="59"/>
      <c r="M10" s="59"/>
      <c r="N10" s="59"/>
      <c r="O10" s="61" t="s">
        <v>452</v>
      </c>
      <c r="T10" s="57">
        <v>0</v>
      </c>
      <c r="AC10" s="57">
        <v>1</v>
      </c>
    </row>
    <row r="11" spans="1:29" ht="30" customHeight="1" x14ac:dyDescent="0.15">
      <c r="A11" s="61" t="s">
        <v>271</v>
      </c>
      <c r="B11" s="61" t="s">
        <v>450</v>
      </c>
      <c r="C11" s="61" t="s">
        <v>445</v>
      </c>
      <c r="D11" s="61" t="s">
        <v>451</v>
      </c>
      <c r="E11" s="61" t="s">
        <v>157</v>
      </c>
      <c r="F11" s="60">
        <v>80</v>
      </c>
      <c r="G11" s="59"/>
      <c r="H11" s="59"/>
      <c r="I11" s="59"/>
      <c r="J11" s="59"/>
      <c r="K11" s="59"/>
      <c r="L11" s="59"/>
      <c r="M11" s="59"/>
      <c r="N11" s="59"/>
      <c r="O11" s="61" t="s">
        <v>450</v>
      </c>
      <c r="T11" s="57">
        <v>0</v>
      </c>
      <c r="AC11" s="57">
        <v>1</v>
      </c>
    </row>
    <row r="12" spans="1:29" ht="30" customHeight="1" x14ac:dyDescent="0.15">
      <c r="A12" s="61" t="s">
        <v>271</v>
      </c>
      <c r="B12" s="61" t="s">
        <v>448</v>
      </c>
      <c r="C12" s="61" t="s">
        <v>445</v>
      </c>
      <c r="D12" s="61" t="s">
        <v>449</v>
      </c>
      <c r="E12" s="61" t="s">
        <v>157</v>
      </c>
      <c r="F12" s="60">
        <v>46</v>
      </c>
      <c r="G12" s="59"/>
      <c r="H12" s="59"/>
      <c r="I12" s="59"/>
      <c r="J12" s="59"/>
      <c r="K12" s="59"/>
      <c r="L12" s="59"/>
      <c r="M12" s="59"/>
      <c r="N12" s="59"/>
      <c r="O12" s="61" t="s">
        <v>448</v>
      </c>
      <c r="T12" s="57">
        <v>0</v>
      </c>
      <c r="AC12" s="57">
        <v>1</v>
      </c>
    </row>
    <row r="13" spans="1:29" ht="30" customHeight="1" x14ac:dyDescent="0.15">
      <c r="A13" s="61" t="s">
        <v>271</v>
      </c>
      <c r="B13" s="61" t="s">
        <v>446</v>
      </c>
      <c r="C13" s="61" t="s">
        <v>445</v>
      </c>
      <c r="D13" s="61" t="s">
        <v>447</v>
      </c>
      <c r="E13" s="61" t="s">
        <v>157</v>
      </c>
      <c r="F13" s="60">
        <v>41</v>
      </c>
      <c r="G13" s="59"/>
      <c r="H13" s="59"/>
      <c r="I13" s="59"/>
      <c r="J13" s="59"/>
      <c r="K13" s="59"/>
      <c r="L13" s="59"/>
      <c r="M13" s="59"/>
      <c r="N13" s="59"/>
      <c r="O13" s="61" t="s">
        <v>446</v>
      </c>
      <c r="T13" s="57">
        <v>0</v>
      </c>
      <c r="AC13" s="57">
        <v>1</v>
      </c>
    </row>
    <row r="14" spans="1:29" ht="30" customHeight="1" x14ac:dyDescent="0.15">
      <c r="A14" s="61" t="s">
        <v>271</v>
      </c>
      <c r="B14" s="61" t="s">
        <v>443</v>
      </c>
      <c r="C14" s="61" t="s">
        <v>445</v>
      </c>
      <c r="D14" s="61" t="s">
        <v>444</v>
      </c>
      <c r="E14" s="61" t="s">
        <v>157</v>
      </c>
      <c r="F14" s="60">
        <v>7</v>
      </c>
      <c r="G14" s="59"/>
      <c r="H14" s="59"/>
      <c r="I14" s="59"/>
      <c r="J14" s="59"/>
      <c r="K14" s="59"/>
      <c r="L14" s="59"/>
      <c r="M14" s="59"/>
      <c r="N14" s="59"/>
      <c r="O14" s="61" t="s">
        <v>443</v>
      </c>
      <c r="T14" s="57">
        <v>0</v>
      </c>
      <c r="AC14" s="57">
        <v>1</v>
      </c>
    </row>
    <row r="15" spans="1:29" ht="30" customHeight="1" x14ac:dyDescent="0.15">
      <c r="A15" s="61" t="s">
        <v>271</v>
      </c>
      <c r="B15" s="61" t="s">
        <v>441</v>
      </c>
      <c r="C15" s="61" t="s">
        <v>426</v>
      </c>
      <c r="D15" s="61" t="s">
        <v>442</v>
      </c>
      <c r="E15" s="61" t="s">
        <v>157</v>
      </c>
      <c r="F15" s="60">
        <v>783</v>
      </c>
      <c r="G15" s="59"/>
      <c r="H15" s="59"/>
      <c r="I15" s="59"/>
      <c r="J15" s="59"/>
      <c r="K15" s="59"/>
      <c r="L15" s="59"/>
      <c r="M15" s="59"/>
      <c r="N15" s="59"/>
      <c r="O15" s="61" t="s">
        <v>441</v>
      </c>
      <c r="T15" s="57">
        <v>0</v>
      </c>
      <c r="AC15" s="57">
        <v>1</v>
      </c>
    </row>
    <row r="16" spans="1:29" ht="30" customHeight="1" x14ac:dyDescent="0.15">
      <c r="A16" s="61" t="s">
        <v>271</v>
      </c>
      <c r="B16" s="61" t="s">
        <v>439</v>
      </c>
      <c r="C16" s="61" t="s">
        <v>426</v>
      </c>
      <c r="D16" s="61" t="s">
        <v>440</v>
      </c>
      <c r="E16" s="61" t="s">
        <v>157</v>
      </c>
      <c r="F16" s="60">
        <v>213</v>
      </c>
      <c r="G16" s="59"/>
      <c r="H16" s="59"/>
      <c r="I16" s="59"/>
      <c r="J16" s="59"/>
      <c r="K16" s="59"/>
      <c r="L16" s="59"/>
      <c r="M16" s="59"/>
      <c r="N16" s="59"/>
      <c r="O16" s="61" t="s">
        <v>439</v>
      </c>
      <c r="T16" s="57">
        <v>0</v>
      </c>
      <c r="AC16" s="57">
        <v>1</v>
      </c>
    </row>
    <row r="17" spans="1:29" ht="30" customHeight="1" x14ac:dyDescent="0.15">
      <c r="A17" s="61" t="s">
        <v>271</v>
      </c>
      <c r="B17" s="61" t="s">
        <v>437</v>
      </c>
      <c r="C17" s="61" t="s">
        <v>426</v>
      </c>
      <c r="D17" s="61" t="s">
        <v>438</v>
      </c>
      <c r="E17" s="61" t="s">
        <v>157</v>
      </c>
      <c r="F17" s="60">
        <v>195</v>
      </c>
      <c r="G17" s="59"/>
      <c r="H17" s="59"/>
      <c r="I17" s="59"/>
      <c r="J17" s="59"/>
      <c r="K17" s="59"/>
      <c r="L17" s="59"/>
      <c r="M17" s="59"/>
      <c r="N17" s="59"/>
      <c r="O17" s="61" t="s">
        <v>437</v>
      </c>
      <c r="T17" s="57">
        <v>0</v>
      </c>
      <c r="AC17" s="57">
        <v>1</v>
      </c>
    </row>
    <row r="18" spans="1:29" ht="30" customHeight="1" x14ac:dyDescent="0.15">
      <c r="A18" s="61" t="s">
        <v>271</v>
      </c>
      <c r="B18" s="61" t="s">
        <v>435</v>
      </c>
      <c r="C18" s="61" t="s">
        <v>426</v>
      </c>
      <c r="D18" s="61" t="s">
        <v>436</v>
      </c>
      <c r="E18" s="61" t="s">
        <v>157</v>
      </c>
      <c r="F18" s="60">
        <v>211</v>
      </c>
      <c r="G18" s="59"/>
      <c r="H18" s="59"/>
      <c r="I18" s="59"/>
      <c r="J18" s="59"/>
      <c r="K18" s="59"/>
      <c r="L18" s="59"/>
      <c r="M18" s="59"/>
      <c r="N18" s="59"/>
      <c r="O18" s="61" t="s">
        <v>435</v>
      </c>
      <c r="T18" s="57">
        <v>0</v>
      </c>
      <c r="AC18" s="57">
        <v>1</v>
      </c>
    </row>
    <row r="19" spans="1:29" ht="30" customHeight="1" x14ac:dyDescent="0.15">
      <c r="A19" s="61" t="s">
        <v>271</v>
      </c>
      <c r="B19" s="61" t="s">
        <v>433</v>
      </c>
      <c r="C19" s="61" t="s">
        <v>426</v>
      </c>
      <c r="D19" s="61" t="s">
        <v>434</v>
      </c>
      <c r="E19" s="61" t="s">
        <v>157</v>
      </c>
      <c r="F19" s="60">
        <v>108</v>
      </c>
      <c r="G19" s="59"/>
      <c r="H19" s="59"/>
      <c r="I19" s="59"/>
      <c r="J19" s="59"/>
      <c r="K19" s="59"/>
      <c r="L19" s="59"/>
      <c r="M19" s="59"/>
      <c r="N19" s="59"/>
      <c r="O19" s="61" t="s">
        <v>433</v>
      </c>
      <c r="T19" s="57">
        <v>0</v>
      </c>
      <c r="AC19" s="57">
        <v>1</v>
      </c>
    </row>
    <row r="20" spans="1:29" ht="30" customHeight="1" x14ac:dyDescent="0.15">
      <c r="A20" s="61" t="s">
        <v>271</v>
      </c>
      <c r="B20" s="61" t="s">
        <v>431</v>
      </c>
      <c r="C20" s="61" t="s">
        <v>426</v>
      </c>
      <c r="D20" s="61" t="s">
        <v>432</v>
      </c>
      <c r="E20" s="61" t="s">
        <v>157</v>
      </c>
      <c r="F20" s="60">
        <v>79</v>
      </c>
      <c r="G20" s="59"/>
      <c r="H20" s="59"/>
      <c r="I20" s="59"/>
      <c r="J20" s="59"/>
      <c r="K20" s="59"/>
      <c r="L20" s="59"/>
      <c r="M20" s="59"/>
      <c r="N20" s="59"/>
      <c r="O20" s="61" t="s">
        <v>431</v>
      </c>
      <c r="T20" s="57">
        <v>0</v>
      </c>
      <c r="AC20" s="57">
        <v>1</v>
      </c>
    </row>
    <row r="21" spans="1:29" ht="30" customHeight="1" x14ac:dyDescent="0.15">
      <c r="A21" s="61" t="s">
        <v>271</v>
      </c>
      <c r="B21" s="61" t="s">
        <v>429</v>
      </c>
      <c r="C21" s="61" t="s">
        <v>426</v>
      </c>
      <c r="D21" s="61" t="s">
        <v>430</v>
      </c>
      <c r="E21" s="61" t="s">
        <v>157</v>
      </c>
      <c r="F21" s="60">
        <v>46</v>
      </c>
      <c r="G21" s="59"/>
      <c r="H21" s="59"/>
      <c r="I21" s="59"/>
      <c r="J21" s="59"/>
      <c r="K21" s="59"/>
      <c r="L21" s="59"/>
      <c r="M21" s="59"/>
      <c r="N21" s="59"/>
      <c r="O21" s="61" t="s">
        <v>429</v>
      </c>
      <c r="T21" s="57">
        <v>0</v>
      </c>
      <c r="AC21" s="57">
        <v>1</v>
      </c>
    </row>
    <row r="22" spans="1:29" ht="30" customHeight="1" x14ac:dyDescent="0.15">
      <c r="A22" s="61" t="s">
        <v>271</v>
      </c>
      <c r="B22" s="61" t="s">
        <v>427</v>
      </c>
      <c r="C22" s="61" t="s">
        <v>426</v>
      </c>
      <c r="D22" s="61" t="s">
        <v>428</v>
      </c>
      <c r="E22" s="61" t="s">
        <v>157</v>
      </c>
      <c r="F22" s="60">
        <v>41</v>
      </c>
      <c r="G22" s="59"/>
      <c r="H22" s="59"/>
      <c r="I22" s="59"/>
      <c r="J22" s="59"/>
      <c r="K22" s="59"/>
      <c r="L22" s="59"/>
      <c r="M22" s="59"/>
      <c r="N22" s="59"/>
      <c r="O22" s="61" t="s">
        <v>427</v>
      </c>
      <c r="T22" s="57">
        <v>0</v>
      </c>
      <c r="AC22" s="57">
        <v>1</v>
      </c>
    </row>
    <row r="23" spans="1:29" ht="30" customHeight="1" x14ac:dyDescent="0.15">
      <c r="A23" s="61" t="s">
        <v>271</v>
      </c>
      <c r="B23" s="61" t="s">
        <v>424</v>
      </c>
      <c r="C23" s="61" t="s">
        <v>426</v>
      </c>
      <c r="D23" s="61" t="s">
        <v>425</v>
      </c>
      <c r="E23" s="61" t="s">
        <v>157</v>
      </c>
      <c r="F23" s="60">
        <v>7</v>
      </c>
      <c r="G23" s="59"/>
      <c r="H23" s="59"/>
      <c r="I23" s="59"/>
      <c r="J23" s="59"/>
      <c r="K23" s="59"/>
      <c r="L23" s="59"/>
      <c r="M23" s="59"/>
      <c r="N23" s="59"/>
      <c r="O23" s="61" t="s">
        <v>424</v>
      </c>
      <c r="T23" s="57">
        <v>0</v>
      </c>
      <c r="AC23" s="57">
        <v>1</v>
      </c>
    </row>
    <row r="24" spans="1:29" ht="30" customHeight="1" x14ac:dyDescent="0.15">
      <c r="A24" s="61" t="s">
        <v>271</v>
      </c>
      <c r="B24" s="61" t="s">
        <v>423</v>
      </c>
      <c r="C24" s="61" t="s">
        <v>386</v>
      </c>
      <c r="D24" s="61" t="s">
        <v>422</v>
      </c>
      <c r="E24" s="61" t="s">
        <v>120</v>
      </c>
      <c r="F24" s="60">
        <v>701</v>
      </c>
      <c r="G24" s="59"/>
      <c r="H24" s="59"/>
      <c r="I24" s="59"/>
      <c r="J24" s="59"/>
      <c r="K24" s="59"/>
      <c r="L24" s="59"/>
      <c r="M24" s="59"/>
      <c r="N24" s="59"/>
      <c r="O24" s="61" t="s">
        <v>287</v>
      </c>
      <c r="T24" s="57">
        <v>0</v>
      </c>
      <c r="AC24" s="57">
        <v>1</v>
      </c>
    </row>
    <row r="25" spans="1:29" ht="30" customHeight="1" x14ac:dyDescent="0.15">
      <c r="A25" s="61" t="s">
        <v>271</v>
      </c>
      <c r="B25" s="61" t="s">
        <v>421</v>
      </c>
      <c r="C25" s="61" t="s">
        <v>386</v>
      </c>
      <c r="D25" s="61" t="s">
        <v>420</v>
      </c>
      <c r="E25" s="61" t="s">
        <v>120</v>
      </c>
      <c r="F25" s="60">
        <v>43</v>
      </c>
      <c r="G25" s="59"/>
      <c r="H25" s="59"/>
      <c r="I25" s="59"/>
      <c r="J25" s="59"/>
      <c r="K25" s="59"/>
      <c r="L25" s="59"/>
      <c r="M25" s="59"/>
      <c r="N25" s="59"/>
      <c r="O25" s="61" t="s">
        <v>287</v>
      </c>
      <c r="T25" s="57">
        <v>0</v>
      </c>
      <c r="AC25" s="57">
        <v>1</v>
      </c>
    </row>
    <row r="26" spans="1:29" ht="30" customHeight="1" x14ac:dyDescent="0.15">
      <c r="A26" s="61" t="s">
        <v>271</v>
      </c>
      <c r="B26" s="61" t="s">
        <v>419</v>
      </c>
      <c r="C26" s="61" t="s">
        <v>386</v>
      </c>
      <c r="D26" s="61" t="s">
        <v>418</v>
      </c>
      <c r="E26" s="61" t="s">
        <v>120</v>
      </c>
      <c r="F26" s="60">
        <v>6</v>
      </c>
      <c r="G26" s="59"/>
      <c r="H26" s="59"/>
      <c r="I26" s="59"/>
      <c r="J26" s="59"/>
      <c r="K26" s="59"/>
      <c r="L26" s="59"/>
      <c r="M26" s="59"/>
      <c r="N26" s="59"/>
      <c r="O26" s="61" t="s">
        <v>287</v>
      </c>
      <c r="T26" s="57">
        <v>0</v>
      </c>
      <c r="AC26" s="57">
        <v>1</v>
      </c>
    </row>
    <row r="27" spans="1:29" ht="30" customHeight="1" x14ac:dyDescent="0.15">
      <c r="A27" s="61" t="s">
        <v>271</v>
      </c>
      <c r="B27" s="61" t="s">
        <v>417</v>
      </c>
      <c r="C27" s="61" t="s">
        <v>386</v>
      </c>
      <c r="D27" s="61" t="s">
        <v>416</v>
      </c>
      <c r="E27" s="61" t="s">
        <v>120</v>
      </c>
      <c r="F27" s="60">
        <v>54</v>
      </c>
      <c r="G27" s="59"/>
      <c r="H27" s="59"/>
      <c r="I27" s="59"/>
      <c r="J27" s="59"/>
      <c r="K27" s="59"/>
      <c r="L27" s="59"/>
      <c r="M27" s="59"/>
      <c r="N27" s="59"/>
      <c r="O27" s="61" t="s">
        <v>287</v>
      </c>
      <c r="T27" s="57">
        <v>0</v>
      </c>
      <c r="AC27" s="57">
        <v>1</v>
      </c>
    </row>
    <row r="28" spans="1:29" ht="30" customHeight="1" x14ac:dyDescent="0.15">
      <c r="A28" s="61" t="s">
        <v>271</v>
      </c>
      <c r="B28" s="61" t="s">
        <v>415</v>
      </c>
      <c r="C28" s="61" t="s">
        <v>386</v>
      </c>
      <c r="D28" s="61" t="s">
        <v>414</v>
      </c>
      <c r="E28" s="61" t="s">
        <v>120</v>
      </c>
      <c r="F28" s="60">
        <v>303</v>
      </c>
      <c r="G28" s="59"/>
      <c r="H28" s="59"/>
      <c r="I28" s="59"/>
      <c r="J28" s="59"/>
      <c r="K28" s="59"/>
      <c r="L28" s="59"/>
      <c r="M28" s="59"/>
      <c r="N28" s="59"/>
      <c r="O28" s="61" t="s">
        <v>287</v>
      </c>
      <c r="T28" s="57">
        <v>0</v>
      </c>
      <c r="AC28" s="57">
        <v>1</v>
      </c>
    </row>
    <row r="29" spans="1:29" ht="30" customHeight="1" x14ac:dyDescent="0.15">
      <c r="A29" s="61" t="s">
        <v>271</v>
      </c>
      <c r="B29" s="61" t="s">
        <v>413</v>
      </c>
      <c r="C29" s="61" t="s">
        <v>386</v>
      </c>
      <c r="D29" s="61" t="s">
        <v>412</v>
      </c>
      <c r="E29" s="61" t="s">
        <v>120</v>
      </c>
      <c r="F29" s="60">
        <v>104</v>
      </c>
      <c r="G29" s="59"/>
      <c r="H29" s="59"/>
      <c r="I29" s="59"/>
      <c r="J29" s="59"/>
      <c r="K29" s="59"/>
      <c r="L29" s="59"/>
      <c r="M29" s="59"/>
      <c r="N29" s="59"/>
      <c r="O29" s="61" t="s">
        <v>287</v>
      </c>
      <c r="T29" s="57">
        <v>0</v>
      </c>
      <c r="AC29" s="57">
        <v>1</v>
      </c>
    </row>
    <row r="30" spans="1:29" ht="30" customHeight="1" x14ac:dyDescent="0.15">
      <c r="A30" s="61" t="s">
        <v>271</v>
      </c>
      <c r="B30" s="61" t="s">
        <v>411</v>
      </c>
      <c r="C30" s="61" t="s">
        <v>386</v>
      </c>
      <c r="D30" s="61" t="s">
        <v>410</v>
      </c>
      <c r="E30" s="61" t="s">
        <v>120</v>
      </c>
      <c r="F30" s="60">
        <v>77</v>
      </c>
      <c r="G30" s="59"/>
      <c r="H30" s="59"/>
      <c r="I30" s="59"/>
      <c r="J30" s="59"/>
      <c r="K30" s="59"/>
      <c r="L30" s="59"/>
      <c r="M30" s="59"/>
      <c r="N30" s="59"/>
      <c r="O30" s="61" t="s">
        <v>287</v>
      </c>
      <c r="T30" s="57">
        <v>0</v>
      </c>
      <c r="AC30" s="57">
        <v>1</v>
      </c>
    </row>
    <row r="31" spans="1:29" ht="30" customHeight="1" x14ac:dyDescent="0.15">
      <c r="A31" s="61" t="s">
        <v>271</v>
      </c>
      <c r="B31" s="61" t="s">
        <v>409</v>
      </c>
      <c r="C31" s="61" t="s">
        <v>386</v>
      </c>
      <c r="D31" s="61" t="s">
        <v>408</v>
      </c>
      <c r="E31" s="61" t="s">
        <v>120</v>
      </c>
      <c r="F31" s="60">
        <v>89</v>
      </c>
      <c r="G31" s="59"/>
      <c r="H31" s="59"/>
      <c r="I31" s="59"/>
      <c r="J31" s="59"/>
      <c r="K31" s="59"/>
      <c r="L31" s="59"/>
      <c r="M31" s="59"/>
      <c r="N31" s="59"/>
      <c r="O31" s="61" t="s">
        <v>287</v>
      </c>
      <c r="T31" s="57">
        <v>0</v>
      </c>
      <c r="AC31" s="57">
        <v>1</v>
      </c>
    </row>
    <row r="32" spans="1:29" ht="30" customHeight="1" x14ac:dyDescent="0.15">
      <c r="A32" s="61" t="s">
        <v>271</v>
      </c>
      <c r="B32" s="61" t="s">
        <v>407</v>
      </c>
      <c r="C32" s="61" t="s">
        <v>386</v>
      </c>
      <c r="D32" s="61" t="s">
        <v>406</v>
      </c>
      <c r="E32" s="61" t="s">
        <v>120</v>
      </c>
      <c r="F32" s="60">
        <v>193</v>
      </c>
      <c r="G32" s="59"/>
      <c r="H32" s="59"/>
      <c r="I32" s="59"/>
      <c r="J32" s="59"/>
      <c r="K32" s="59"/>
      <c r="L32" s="59"/>
      <c r="M32" s="59"/>
      <c r="N32" s="59"/>
      <c r="O32" s="61" t="s">
        <v>287</v>
      </c>
      <c r="T32" s="57">
        <v>0</v>
      </c>
      <c r="AC32" s="57">
        <v>1</v>
      </c>
    </row>
    <row r="33" spans="1:29" ht="30" customHeight="1" x14ac:dyDescent="0.15">
      <c r="A33" s="61" t="s">
        <v>271</v>
      </c>
      <c r="B33" s="61" t="s">
        <v>405</v>
      </c>
      <c r="C33" s="61" t="s">
        <v>386</v>
      </c>
      <c r="D33" s="61" t="s">
        <v>404</v>
      </c>
      <c r="E33" s="61" t="s">
        <v>120</v>
      </c>
      <c r="F33" s="60">
        <v>105</v>
      </c>
      <c r="G33" s="59"/>
      <c r="H33" s="59"/>
      <c r="I33" s="59"/>
      <c r="J33" s="59"/>
      <c r="K33" s="59"/>
      <c r="L33" s="59"/>
      <c r="M33" s="59"/>
      <c r="N33" s="59"/>
      <c r="O33" s="61" t="s">
        <v>287</v>
      </c>
      <c r="T33" s="57">
        <v>0</v>
      </c>
      <c r="AC33" s="57">
        <v>1</v>
      </c>
    </row>
    <row r="34" spans="1:29" ht="30" customHeight="1" x14ac:dyDescent="0.15">
      <c r="A34" s="61" t="s">
        <v>271</v>
      </c>
      <c r="B34" s="61" t="s">
        <v>403</v>
      </c>
      <c r="C34" s="61" t="s">
        <v>386</v>
      </c>
      <c r="D34" s="61" t="s">
        <v>402</v>
      </c>
      <c r="E34" s="61" t="s">
        <v>120</v>
      </c>
      <c r="F34" s="60">
        <v>54</v>
      </c>
      <c r="G34" s="59"/>
      <c r="H34" s="59"/>
      <c r="I34" s="59"/>
      <c r="J34" s="59"/>
      <c r="K34" s="59"/>
      <c r="L34" s="59"/>
      <c r="M34" s="59"/>
      <c r="N34" s="59"/>
      <c r="O34" s="61" t="s">
        <v>287</v>
      </c>
      <c r="T34" s="57">
        <v>0</v>
      </c>
      <c r="AC34" s="57">
        <v>1</v>
      </c>
    </row>
    <row r="35" spans="1:29" ht="30" customHeight="1" x14ac:dyDescent="0.15">
      <c r="A35" s="61" t="s">
        <v>271</v>
      </c>
      <c r="B35" s="61" t="s">
        <v>401</v>
      </c>
      <c r="C35" s="61" t="s">
        <v>386</v>
      </c>
      <c r="D35" s="61" t="s">
        <v>400</v>
      </c>
      <c r="E35" s="61" t="s">
        <v>120</v>
      </c>
      <c r="F35" s="60">
        <v>74</v>
      </c>
      <c r="G35" s="59"/>
      <c r="H35" s="59"/>
      <c r="I35" s="59"/>
      <c r="J35" s="59"/>
      <c r="K35" s="59"/>
      <c r="L35" s="59"/>
      <c r="M35" s="59"/>
      <c r="N35" s="59"/>
      <c r="O35" s="61" t="s">
        <v>287</v>
      </c>
      <c r="T35" s="57">
        <v>0</v>
      </c>
      <c r="AC35" s="57">
        <v>1</v>
      </c>
    </row>
    <row r="36" spans="1:29" ht="30" customHeight="1" x14ac:dyDescent="0.15">
      <c r="A36" s="61" t="s">
        <v>271</v>
      </c>
      <c r="B36" s="61" t="s">
        <v>399</v>
      </c>
      <c r="C36" s="61" t="s">
        <v>386</v>
      </c>
      <c r="D36" s="61" t="s">
        <v>398</v>
      </c>
      <c r="E36" s="61" t="s">
        <v>120</v>
      </c>
      <c r="F36" s="60">
        <v>117</v>
      </c>
      <c r="G36" s="59"/>
      <c r="H36" s="59"/>
      <c r="I36" s="59"/>
      <c r="J36" s="59"/>
      <c r="K36" s="59"/>
      <c r="L36" s="59"/>
      <c r="M36" s="59"/>
      <c r="N36" s="59"/>
      <c r="O36" s="61" t="s">
        <v>287</v>
      </c>
      <c r="T36" s="57">
        <v>0</v>
      </c>
      <c r="AC36" s="57">
        <v>1</v>
      </c>
    </row>
    <row r="37" spans="1:29" ht="30" customHeight="1" x14ac:dyDescent="0.15">
      <c r="A37" s="61" t="s">
        <v>271</v>
      </c>
      <c r="B37" s="61" t="s">
        <v>397</v>
      </c>
      <c r="C37" s="61" t="s">
        <v>386</v>
      </c>
      <c r="D37" s="61" t="s">
        <v>396</v>
      </c>
      <c r="E37" s="61" t="s">
        <v>120</v>
      </c>
      <c r="F37" s="60">
        <v>2</v>
      </c>
      <c r="G37" s="59"/>
      <c r="H37" s="59"/>
      <c r="I37" s="59"/>
      <c r="J37" s="59"/>
      <c r="K37" s="59"/>
      <c r="L37" s="59"/>
      <c r="M37" s="59"/>
      <c r="N37" s="59"/>
      <c r="O37" s="61" t="s">
        <v>287</v>
      </c>
      <c r="T37" s="57">
        <v>0</v>
      </c>
      <c r="AC37" s="57">
        <v>1</v>
      </c>
    </row>
    <row r="38" spans="1:29" ht="30" customHeight="1" x14ac:dyDescent="0.15">
      <c r="A38" s="61" t="s">
        <v>271</v>
      </c>
      <c r="B38" s="61" t="s">
        <v>395</v>
      </c>
      <c r="C38" s="61" t="s">
        <v>386</v>
      </c>
      <c r="D38" s="61" t="s">
        <v>394</v>
      </c>
      <c r="E38" s="61" t="s">
        <v>120</v>
      </c>
      <c r="F38" s="60">
        <v>3</v>
      </c>
      <c r="G38" s="59"/>
      <c r="H38" s="59"/>
      <c r="I38" s="59"/>
      <c r="J38" s="59"/>
      <c r="K38" s="59"/>
      <c r="L38" s="59"/>
      <c r="M38" s="59"/>
      <c r="N38" s="59"/>
      <c r="O38" s="61" t="s">
        <v>287</v>
      </c>
      <c r="T38" s="57">
        <v>0</v>
      </c>
      <c r="AC38" s="57">
        <v>1</v>
      </c>
    </row>
    <row r="39" spans="1:29" ht="30" customHeight="1" x14ac:dyDescent="0.15">
      <c r="A39" s="61" t="s">
        <v>271</v>
      </c>
      <c r="B39" s="61" t="s">
        <v>393</v>
      </c>
      <c r="C39" s="61" t="s">
        <v>386</v>
      </c>
      <c r="D39" s="61" t="s">
        <v>392</v>
      </c>
      <c r="E39" s="61" t="s">
        <v>120</v>
      </c>
      <c r="F39" s="60">
        <v>8</v>
      </c>
      <c r="G39" s="59"/>
      <c r="H39" s="59"/>
      <c r="I39" s="59"/>
      <c r="J39" s="59"/>
      <c r="K39" s="59"/>
      <c r="L39" s="59"/>
      <c r="M39" s="59"/>
      <c r="N39" s="59"/>
      <c r="O39" s="61" t="s">
        <v>287</v>
      </c>
      <c r="T39" s="57">
        <v>0</v>
      </c>
      <c r="AC39" s="57">
        <v>1</v>
      </c>
    </row>
    <row r="40" spans="1:29" ht="30" customHeight="1" x14ac:dyDescent="0.15">
      <c r="A40" s="61" t="s">
        <v>271</v>
      </c>
      <c r="B40" s="61" t="s">
        <v>391</v>
      </c>
      <c r="C40" s="61" t="s">
        <v>386</v>
      </c>
      <c r="D40" s="61" t="s">
        <v>390</v>
      </c>
      <c r="E40" s="61" t="s">
        <v>120</v>
      </c>
      <c r="F40" s="60">
        <v>1</v>
      </c>
      <c r="G40" s="59"/>
      <c r="H40" s="59"/>
      <c r="I40" s="59"/>
      <c r="J40" s="59"/>
      <c r="K40" s="59"/>
      <c r="L40" s="59"/>
      <c r="M40" s="59"/>
      <c r="N40" s="59"/>
      <c r="O40" s="61" t="s">
        <v>287</v>
      </c>
      <c r="T40" s="57">
        <v>0</v>
      </c>
      <c r="AC40" s="57">
        <v>1</v>
      </c>
    </row>
    <row r="41" spans="1:29" ht="30" customHeight="1" x14ac:dyDescent="0.15">
      <c r="A41" s="61" t="s">
        <v>271</v>
      </c>
      <c r="B41" s="61" t="s">
        <v>389</v>
      </c>
      <c r="C41" s="61" t="s">
        <v>386</v>
      </c>
      <c r="D41" s="61" t="s">
        <v>388</v>
      </c>
      <c r="E41" s="61" t="s">
        <v>120</v>
      </c>
      <c r="F41" s="60">
        <v>1</v>
      </c>
      <c r="G41" s="59"/>
      <c r="H41" s="59"/>
      <c r="I41" s="59"/>
      <c r="J41" s="59"/>
      <c r="K41" s="59"/>
      <c r="L41" s="59"/>
      <c r="M41" s="59"/>
      <c r="N41" s="59"/>
      <c r="O41" s="61" t="s">
        <v>287</v>
      </c>
      <c r="T41" s="57">
        <v>0</v>
      </c>
      <c r="AC41" s="57">
        <v>1</v>
      </c>
    </row>
    <row r="42" spans="1:29" ht="30" customHeight="1" x14ac:dyDescent="0.15">
      <c r="A42" s="61" t="s">
        <v>271</v>
      </c>
      <c r="B42" s="61" t="s">
        <v>387</v>
      </c>
      <c r="C42" s="61" t="s">
        <v>386</v>
      </c>
      <c r="D42" s="61" t="s">
        <v>385</v>
      </c>
      <c r="E42" s="61" t="s">
        <v>120</v>
      </c>
      <c r="F42" s="60">
        <v>4</v>
      </c>
      <c r="G42" s="59"/>
      <c r="H42" s="59"/>
      <c r="I42" s="59"/>
      <c r="J42" s="59"/>
      <c r="K42" s="59"/>
      <c r="L42" s="59"/>
      <c r="M42" s="59"/>
      <c r="N42" s="59"/>
      <c r="O42" s="61" t="s">
        <v>287</v>
      </c>
      <c r="T42" s="57">
        <v>0</v>
      </c>
      <c r="AC42" s="57">
        <v>1</v>
      </c>
    </row>
    <row r="43" spans="1:29" ht="30" customHeight="1" x14ac:dyDescent="0.15">
      <c r="A43" s="61" t="s">
        <v>271</v>
      </c>
      <c r="B43" s="61" t="s">
        <v>384</v>
      </c>
      <c r="C43" s="61" t="s">
        <v>380</v>
      </c>
      <c r="D43" s="61" t="s">
        <v>314</v>
      </c>
      <c r="E43" s="61" t="s">
        <v>120</v>
      </c>
      <c r="F43" s="60">
        <v>1</v>
      </c>
      <c r="G43" s="59"/>
      <c r="H43" s="59"/>
      <c r="I43" s="59"/>
      <c r="J43" s="59"/>
      <c r="K43" s="59"/>
      <c r="L43" s="59"/>
      <c r="M43" s="59"/>
      <c r="N43" s="59"/>
      <c r="O43" s="61" t="s">
        <v>287</v>
      </c>
      <c r="T43" s="57">
        <v>0</v>
      </c>
      <c r="AC43" s="57">
        <v>1</v>
      </c>
    </row>
    <row r="44" spans="1:29" ht="30" customHeight="1" x14ac:dyDescent="0.15">
      <c r="A44" s="61" t="s">
        <v>271</v>
      </c>
      <c r="B44" s="61" t="s">
        <v>383</v>
      </c>
      <c r="C44" s="61" t="s">
        <v>380</v>
      </c>
      <c r="D44" s="61" t="s">
        <v>302</v>
      </c>
      <c r="E44" s="61" t="s">
        <v>120</v>
      </c>
      <c r="F44" s="60">
        <v>5</v>
      </c>
      <c r="G44" s="59"/>
      <c r="H44" s="59"/>
      <c r="I44" s="59"/>
      <c r="J44" s="59"/>
      <c r="K44" s="59"/>
      <c r="L44" s="59"/>
      <c r="M44" s="59"/>
      <c r="N44" s="59"/>
      <c r="O44" s="61" t="s">
        <v>287</v>
      </c>
      <c r="T44" s="57">
        <v>0</v>
      </c>
      <c r="AC44" s="57">
        <v>1</v>
      </c>
    </row>
    <row r="45" spans="1:29" ht="30" customHeight="1" x14ac:dyDescent="0.15">
      <c r="A45" s="61" t="s">
        <v>271</v>
      </c>
      <c r="B45" s="61" t="s">
        <v>382</v>
      </c>
      <c r="C45" s="61" t="s">
        <v>380</v>
      </c>
      <c r="D45" s="61" t="s">
        <v>300</v>
      </c>
      <c r="E45" s="61" t="s">
        <v>120</v>
      </c>
      <c r="F45" s="60">
        <v>9</v>
      </c>
      <c r="G45" s="59"/>
      <c r="H45" s="59"/>
      <c r="I45" s="59"/>
      <c r="J45" s="59"/>
      <c r="K45" s="59"/>
      <c r="L45" s="59"/>
      <c r="M45" s="59"/>
      <c r="N45" s="59"/>
      <c r="O45" s="61" t="s">
        <v>287</v>
      </c>
      <c r="T45" s="57">
        <v>0</v>
      </c>
      <c r="AC45" s="57">
        <v>1</v>
      </c>
    </row>
    <row r="46" spans="1:29" ht="30" customHeight="1" x14ac:dyDescent="0.15">
      <c r="A46" s="61" t="s">
        <v>271</v>
      </c>
      <c r="B46" s="61" t="s">
        <v>381</v>
      </c>
      <c r="C46" s="61" t="s">
        <v>380</v>
      </c>
      <c r="D46" s="61" t="s">
        <v>297</v>
      </c>
      <c r="E46" s="61" t="s">
        <v>120</v>
      </c>
      <c r="F46" s="60">
        <v>3</v>
      </c>
      <c r="G46" s="59"/>
      <c r="H46" s="59"/>
      <c r="I46" s="59"/>
      <c r="J46" s="59"/>
      <c r="K46" s="59"/>
      <c r="L46" s="59"/>
      <c r="M46" s="59"/>
      <c r="N46" s="59"/>
      <c r="O46" s="61" t="s">
        <v>287</v>
      </c>
      <c r="T46" s="57">
        <v>0</v>
      </c>
      <c r="AC46" s="57">
        <v>1</v>
      </c>
    </row>
    <row r="47" spans="1:29" ht="30" customHeight="1" x14ac:dyDescent="0.15">
      <c r="A47" s="61" t="s">
        <v>271</v>
      </c>
      <c r="B47" s="61" t="s">
        <v>379</v>
      </c>
      <c r="C47" s="61" t="s">
        <v>374</v>
      </c>
      <c r="D47" s="61" t="s">
        <v>314</v>
      </c>
      <c r="E47" s="61" t="s">
        <v>120</v>
      </c>
      <c r="F47" s="60">
        <v>49</v>
      </c>
      <c r="G47" s="59"/>
      <c r="H47" s="59"/>
      <c r="I47" s="59"/>
      <c r="J47" s="59"/>
      <c r="K47" s="59"/>
      <c r="L47" s="59"/>
      <c r="M47" s="59"/>
      <c r="N47" s="59"/>
      <c r="O47" s="61" t="s">
        <v>287</v>
      </c>
      <c r="T47" s="57">
        <v>0</v>
      </c>
      <c r="AC47" s="57">
        <v>1</v>
      </c>
    </row>
    <row r="48" spans="1:29" ht="30" customHeight="1" x14ac:dyDescent="0.15">
      <c r="A48" s="61" t="s">
        <v>271</v>
      </c>
      <c r="B48" s="61" t="s">
        <v>378</v>
      </c>
      <c r="C48" s="61" t="s">
        <v>374</v>
      </c>
      <c r="D48" s="61" t="s">
        <v>302</v>
      </c>
      <c r="E48" s="61" t="s">
        <v>120</v>
      </c>
      <c r="F48" s="60">
        <v>32</v>
      </c>
      <c r="G48" s="59"/>
      <c r="H48" s="59"/>
      <c r="I48" s="59"/>
      <c r="J48" s="59"/>
      <c r="K48" s="59"/>
      <c r="L48" s="59"/>
      <c r="M48" s="59"/>
      <c r="N48" s="59"/>
      <c r="O48" s="61" t="s">
        <v>287</v>
      </c>
      <c r="T48" s="57">
        <v>0</v>
      </c>
      <c r="AC48" s="57">
        <v>1</v>
      </c>
    </row>
    <row r="49" spans="1:29" ht="30" customHeight="1" x14ac:dyDescent="0.15">
      <c r="A49" s="61" t="s">
        <v>271</v>
      </c>
      <c r="B49" s="61" t="s">
        <v>377</v>
      </c>
      <c r="C49" s="61" t="s">
        <v>374</v>
      </c>
      <c r="D49" s="61" t="s">
        <v>290</v>
      </c>
      <c r="E49" s="61" t="s">
        <v>120</v>
      </c>
      <c r="F49" s="60">
        <v>22</v>
      </c>
      <c r="G49" s="59"/>
      <c r="H49" s="59"/>
      <c r="I49" s="59"/>
      <c r="J49" s="59"/>
      <c r="K49" s="59"/>
      <c r="L49" s="59"/>
      <c r="M49" s="59"/>
      <c r="N49" s="59"/>
      <c r="O49" s="61" t="s">
        <v>287</v>
      </c>
      <c r="T49" s="57">
        <v>0</v>
      </c>
      <c r="AC49" s="57">
        <v>1</v>
      </c>
    </row>
    <row r="50" spans="1:29" ht="30" customHeight="1" x14ac:dyDescent="0.15">
      <c r="A50" s="61" t="s">
        <v>271</v>
      </c>
      <c r="B50" s="61" t="s">
        <v>376</v>
      </c>
      <c r="C50" s="61" t="s">
        <v>374</v>
      </c>
      <c r="D50" s="61" t="s">
        <v>300</v>
      </c>
      <c r="E50" s="61" t="s">
        <v>120</v>
      </c>
      <c r="F50" s="60">
        <v>14</v>
      </c>
      <c r="G50" s="59"/>
      <c r="H50" s="59"/>
      <c r="I50" s="59"/>
      <c r="J50" s="59"/>
      <c r="K50" s="59"/>
      <c r="L50" s="59"/>
      <c r="M50" s="59"/>
      <c r="N50" s="59"/>
      <c r="O50" s="61" t="s">
        <v>287</v>
      </c>
      <c r="T50" s="57">
        <v>0</v>
      </c>
      <c r="AC50" s="57">
        <v>1</v>
      </c>
    </row>
    <row r="51" spans="1:29" ht="30" customHeight="1" x14ac:dyDescent="0.15">
      <c r="A51" s="61" t="s">
        <v>271</v>
      </c>
      <c r="B51" s="61" t="s">
        <v>375</v>
      </c>
      <c r="C51" s="61" t="s">
        <v>374</v>
      </c>
      <c r="D51" s="61" t="s">
        <v>297</v>
      </c>
      <c r="E51" s="61" t="s">
        <v>120</v>
      </c>
      <c r="F51" s="60">
        <v>2</v>
      </c>
      <c r="G51" s="59"/>
      <c r="H51" s="59"/>
      <c r="I51" s="59"/>
      <c r="J51" s="59"/>
      <c r="K51" s="59"/>
      <c r="L51" s="59"/>
      <c r="M51" s="59"/>
      <c r="N51" s="59"/>
      <c r="O51" s="61" t="s">
        <v>287</v>
      </c>
      <c r="T51" s="57">
        <v>0</v>
      </c>
      <c r="AC51" s="57">
        <v>1</v>
      </c>
    </row>
    <row r="52" spans="1:29" ht="30" customHeight="1" x14ac:dyDescent="0.15">
      <c r="A52" s="61" t="s">
        <v>271</v>
      </c>
      <c r="B52" s="61" t="s">
        <v>373</v>
      </c>
      <c r="C52" s="61" t="s">
        <v>368</v>
      </c>
      <c r="D52" s="61" t="s">
        <v>314</v>
      </c>
      <c r="E52" s="61" t="s">
        <v>120</v>
      </c>
      <c r="F52" s="60">
        <v>6</v>
      </c>
      <c r="G52" s="59"/>
      <c r="H52" s="59"/>
      <c r="I52" s="59"/>
      <c r="J52" s="59"/>
      <c r="K52" s="59"/>
      <c r="L52" s="59"/>
      <c r="M52" s="59"/>
      <c r="N52" s="59"/>
      <c r="O52" s="61" t="s">
        <v>287</v>
      </c>
      <c r="T52" s="57">
        <v>0</v>
      </c>
      <c r="AC52" s="57">
        <v>1</v>
      </c>
    </row>
    <row r="53" spans="1:29" ht="30" customHeight="1" x14ac:dyDescent="0.15">
      <c r="A53" s="61" t="s">
        <v>271</v>
      </c>
      <c r="B53" s="61" t="s">
        <v>372</v>
      </c>
      <c r="C53" s="61" t="s">
        <v>368</v>
      </c>
      <c r="D53" s="61" t="s">
        <v>302</v>
      </c>
      <c r="E53" s="61" t="s">
        <v>120</v>
      </c>
      <c r="F53" s="60">
        <v>7</v>
      </c>
      <c r="G53" s="59"/>
      <c r="H53" s="59"/>
      <c r="I53" s="59"/>
      <c r="J53" s="59"/>
      <c r="K53" s="59"/>
      <c r="L53" s="59"/>
      <c r="M53" s="59"/>
      <c r="N53" s="59"/>
      <c r="O53" s="61" t="s">
        <v>287</v>
      </c>
      <c r="T53" s="57">
        <v>0</v>
      </c>
      <c r="AC53" s="57">
        <v>1</v>
      </c>
    </row>
    <row r="54" spans="1:29" ht="30" customHeight="1" x14ac:dyDescent="0.15">
      <c r="A54" s="61" t="s">
        <v>271</v>
      </c>
      <c r="B54" s="61" t="s">
        <v>371</v>
      </c>
      <c r="C54" s="61" t="s">
        <v>368</v>
      </c>
      <c r="D54" s="61" t="s">
        <v>290</v>
      </c>
      <c r="E54" s="61" t="s">
        <v>120</v>
      </c>
      <c r="F54" s="60">
        <v>4</v>
      </c>
      <c r="G54" s="59"/>
      <c r="H54" s="59"/>
      <c r="I54" s="59"/>
      <c r="J54" s="59"/>
      <c r="K54" s="59"/>
      <c r="L54" s="59"/>
      <c r="M54" s="59"/>
      <c r="N54" s="59"/>
      <c r="O54" s="61" t="s">
        <v>287</v>
      </c>
      <c r="T54" s="57">
        <v>0</v>
      </c>
      <c r="AC54" s="57">
        <v>1</v>
      </c>
    </row>
    <row r="55" spans="1:29" ht="30" customHeight="1" x14ac:dyDescent="0.15">
      <c r="A55" s="61" t="s">
        <v>271</v>
      </c>
      <c r="B55" s="61" t="s">
        <v>370</v>
      </c>
      <c r="C55" s="61" t="s">
        <v>368</v>
      </c>
      <c r="D55" s="61" t="s">
        <v>300</v>
      </c>
      <c r="E55" s="61" t="s">
        <v>120</v>
      </c>
      <c r="F55" s="60">
        <v>5</v>
      </c>
      <c r="G55" s="59"/>
      <c r="H55" s="59"/>
      <c r="I55" s="59"/>
      <c r="J55" s="59"/>
      <c r="K55" s="59"/>
      <c r="L55" s="59"/>
      <c r="M55" s="59"/>
      <c r="N55" s="59"/>
      <c r="O55" s="61" t="s">
        <v>287</v>
      </c>
      <c r="T55" s="57">
        <v>0</v>
      </c>
      <c r="AC55" s="57">
        <v>1</v>
      </c>
    </row>
    <row r="56" spans="1:29" ht="30" customHeight="1" x14ac:dyDescent="0.15">
      <c r="A56" s="61" t="s">
        <v>271</v>
      </c>
      <c r="B56" s="61" t="s">
        <v>369</v>
      </c>
      <c r="C56" s="61" t="s">
        <v>368</v>
      </c>
      <c r="D56" s="61" t="s">
        <v>297</v>
      </c>
      <c r="E56" s="61" t="s">
        <v>120</v>
      </c>
      <c r="F56" s="60">
        <v>2</v>
      </c>
      <c r="G56" s="59"/>
      <c r="H56" s="59"/>
      <c r="I56" s="59"/>
      <c r="J56" s="59"/>
      <c r="K56" s="59"/>
      <c r="L56" s="59"/>
      <c r="M56" s="59"/>
      <c r="N56" s="59"/>
      <c r="O56" s="61" t="s">
        <v>287</v>
      </c>
      <c r="T56" s="57">
        <v>0</v>
      </c>
      <c r="AC56" s="57">
        <v>1</v>
      </c>
    </row>
    <row r="57" spans="1:29" ht="30" customHeight="1" x14ac:dyDescent="0.15">
      <c r="A57" s="61" t="s">
        <v>271</v>
      </c>
      <c r="B57" s="61" t="s">
        <v>367</v>
      </c>
      <c r="C57" s="61" t="s">
        <v>364</v>
      </c>
      <c r="D57" s="61" t="s">
        <v>314</v>
      </c>
      <c r="E57" s="61" t="s">
        <v>120</v>
      </c>
      <c r="F57" s="60">
        <v>11</v>
      </c>
      <c r="G57" s="59"/>
      <c r="H57" s="59"/>
      <c r="I57" s="59"/>
      <c r="J57" s="59"/>
      <c r="K57" s="59"/>
      <c r="L57" s="59"/>
      <c r="M57" s="59"/>
      <c r="N57" s="59"/>
      <c r="O57" s="61" t="s">
        <v>287</v>
      </c>
      <c r="T57" s="57">
        <v>0</v>
      </c>
      <c r="AC57" s="57">
        <v>1</v>
      </c>
    </row>
    <row r="58" spans="1:29" ht="30" customHeight="1" x14ac:dyDescent="0.15">
      <c r="A58" s="61" t="s">
        <v>271</v>
      </c>
      <c r="B58" s="61" t="s">
        <v>366</v>
      </c>
      <c r="C58" s="61" t="s">
        <v>364</v>
      </c>
      <c r="D58" s="61" t="s">
        <v>300</v>
      </c>
      <c r="E58" s="61" t="s">
        <v>120</v>
      </c>
      <c r="F58" s="60">
        <v>13</v>
      </c>
      <c r="G58" s="59"/>
      <c r="H58" s="59"/>
      <c r="I58" s="59"/>
      <c r="J58" s="59"/>
      <c r="K58" s="59"/>
      <c r="L58" s="59"/>
      <c r="M58" s="59"/>
      <c r="N58" s="59"/>
      <c r="O58" s="61" t="s">
        <v>287</v>
      </c>
      <c r="T58" s="57">
        <v>0</v>
      </c>
      <c r="AC58" s="57">
        <v>1</v>
      </c>
    </row>
    <row r="59" spans="1:29" ht="30" customHeight="1" x14ac:dyDescent="0.15">
      <c r="A59" s="61" t="s">
        <v>271</v>
      </c>
      <c r="B59" s="61" t="s">
        <v>365</v>
      </c>
      <c r="C59" s="61" t="s">
        <v>364</v>
      </c>
      <c r="D59" s="61" t="s">
        <v>297</v>
      </c>
      <c r="E59" s="61" t="s">
        <v>120</v>
      </c>
      <c r="F59" s="60">
        <v>3</v>
      </c>
      <c r="G59" s="59"/>
      <c r="H59" s="59"/>
      <c r="I59" s="59"/>
      <c r="J59" s="59"/>
      <c r="K59" s="59"/>
      <c r="L59" s="59"/>
      <c r="M59" s="59"/>
      <c r="N59" s="59"/>
      <c r="O59" s="61" t="s">
        <v>287</v>
      </c>
      <c r="T59" s="57">
        <v>0</v>
      </c>
      <c r="AC59" s="57">
        <v>1</v>
      </c>
    </row>
    <row r="60" spans="1:29" ht="30" customHeight="1" x14ac:dyDescent="0.15">
      <c r="A60" s="61" t="s">
        <v>271</v>
      </c>
      <c r="B60" s="61" t="s">
        <v>363</v>
      </c>
      <c r="C60" s="61" t="s">
        <v>358</v>
      </c>
      <c r="D60" s="61" t="s">
        <v>314</v>
      </c>
      <c r="E60" s="61" t="s">
        <v>120</v>
      </c>
      <c r="F60" s="60">
        <v>138</v>
      </c>
      <c r="G60" s="59"/>
      <c r="H60" s="59"/>
      <c r="I60" s="59"/>
      <c r="J60" s="59"/>
      <c r="K60" s="59"/>
      <c r="L60" s="59"/>
      <c r="M60" s="59"/>
      <c r="N60" s="59"/>
      <c r="O60" s="61" t="s">
        <v>287</v>
      </c>
      <c r="T60" s="57">
        <v>0</v>
      </c>
      <c r="AC60" s="57">
        <v>1</v>
      </c>
    </row>
    <row r="61" spans="1:29" ht="30" customHeight="1" x14ac:dyDescent="0.15">
      <c r="A61" s="61" t="s">
        <v>271</v>
      </c>
      <c r="B61" s="61" t="s">
        <v>362</v>
      </c>
      <c r="C61" s="61" t="s">
        <v>358</v>
      </c>
      <c r="D61" s="61" t="s">
        <v>302</v>
      </c>
      <c r="E61" s="61" t="s">
        <v>120</v>
      </c>
      <c r="F61" s="60">
        <v>89</v>
      </c>
      <c r="G61" s="59"/>
      <c r="H61" s="59"/>
      <c r="I61" s="59"/>
      <c r="J61" s="59"/>
      <c r="K61" s="59"/>
      <c r="L61" s="59"/>
      <c r="M61" s="59"/>
      <c r="N61" s="59"/>
      <c r="O61" s="61" t="s">
        <v>287</v>
      </c>
      <c r="T61" s="57">
        <v>0</v>
      </c>
      <c r="AC61" s="57">
        <v>1</v>
      </c>
    </row>
    <row r="62" spans="1:29" ht="30" customHeight="1" x14ac:dyDescent="0.15">
      <c r="A62" s="61" t="s">
        <v>271</v>
      </c>
      <c r="B62" s="61" t="s">
        <v>361</v>
      </c>
      <c r="C62" s="61" t="s">
        <v>358</v>
      </c>
      <c r="D62" s="61" t="s">
        <v>290</v>
      </c>
      <c r="E62" s="61" t="s">
        <v>120</v>
      </c>
      <c r="F62" s="60">
        <v>52</v>
      </c>
      <c r="G62" s="59"/>
      <c r="H62" s="59"/>
      <c r="I62" s="59"/>
      <c r="J62" s="59"/>
      <c r="K62" s="59"/>
      <c r="L62" s="59"/>
      <c r="M62" s="59"/>
      <c r="N62" s="59"/>
      <c r="O62" s="61" t="s">
        <v>287</v>
      </c>
      <c r="T62" s="57">
        <v>0</v>
      </c>
      <c r="AC62" s="57">
        <v>1</v>
      </c>
    </row>
    <row r="63" spans="1:29" ht="30" customHeight="1" x14ac:dyDescent="0.15">
      <c r="A63" s="61" t="s">
        <v>271</v>
      </c>
      <c r="B63" s="61" t="s">
        <v>360</v>
      </c>
      <c r="C63" s="61" t="s">
        <v>358</v>
      </c>
      <c r="D63" s="61" t="s">
        <v>300</v>
      </c>
      <c r="E63" s="61" t="s">
        <v>120</v>
      </c>
      <c r="F63" s="60">
        <v>75</v>
      </c>
      <c r="G63" s="59"/>
      <c r="H63" s="59"/>
      <c r="I63" s="59"/>
      <c r="J63" s="59"/>
      <c r="K63" s="59"/>
      <c r="L63" s="59"/>
      <c r="M63" s="59"/>
      <c r="N63" s="59"/>
      <c r="O63" s="61" t="s">
        <v>287</v>
      </c>
      <c r="T63" s="57">
        <v>0</v>
      </c>
      <c r="AC63" s="57">
        <v>1</v>
      </c>
    </row>
    <row r="64" spans="1:29" ht="30" customHeight="1" x14ac:dyDescent="0.15">
      <c r="A64" s="61" t="s">
        <v>271</v>
      </c>
      <c r="B64" s="61" t="s">
        <v>359</v>
      </c>
      <c r="C64" s="61" t="s">
        <v>358</v>
      </c>
      <c r="D64" s="61" t="s">
        <v>297</v>
      </c>
      <c r="E64" s="61" t="s">
        <v>120</v>
      </c>
      <c r="F64" s="60">
        <v>17</v>
      </c>
      <c r="G64" s="59"/>
      <c r="H64" s="59"/>
      <c r="I64" s="59"/>
      <c r="J64" s="59"/>
      <c r="K64" s="59"/>
      <c r="L64" s="59"/>
      <c r="M64" s="59"/>
      <c r="N64" s="59"/>
      <c r="O64" s="61" t="s">
        <v>287</v>
      </c>
      <c r="T64" s="57">
        <v>0</v>
      </c>
      <c r="AC64" s="57">
        <v>1</v>
      </c>
    </row>
    <row r="65" spans="1:29" ht="30" customHeight="1" x14ac:dyDescent="0.15">
      <c r="A65" s="61" t="s">
        <v>271</v>
      </c>
      <c r="B65" s="61" t="s">
        <v>357</v>
      </c>
      <c r="C65" s="61" t="s">
        <v>356</v>
      </c>
      <c r="D65" s="61" t="s">
        <v>355</v>
      </c>
      <c r="E65" s="61" t="s">
        <v>120</v>
      </c>
      <c r="F65" s="60">
        <v>9</v>
      </c>
      <c r="G65" s="59"/>
      <c r="H65" s="59"/>
      <c r="I65" s="59"/>
      <c r="J65" s="59"/>
      <c r="K65" s="59"/>
      <c r="L65" s="59"/>
      <c r="M65" s="59"/>
      <c r="N65" s="59"/>
      <c r="O65" s="61" t="s">
        <v>287</v>
      </c>
      <c r="T65" s="57">
        <v>0</v>
      </c>
      <c r="AC65" s="57">
        <v>1</v>
      </c>
    </row>
    <row r="66" spans="1:29" ht="30" customHeight="1" x14ac:dyDescent="0.15">
      <c r="A66" s="61" t="s">
        <v>271</v>
      </c>
      <c r="B66" s="61" t="s">
        <v>352</v>
      </c>
      <c r="C66" s="61" t="s">
        <v>354</v>
      </c>
      <c r="D66" s="61" t="s">
        <v>353</v>
      </c>
      <c r="E66" s="61" t="s">
        <v>120</v>
      </c>
      <c r="F66" s="60">
        <v>1</v>
      </c>
      <c r="G66" s="59"/>
      <c r="H66" s="59"/>
      <c r="I66" s="59"/>
      <c r="J66" s="59"/>
      <c r="K66" s="59"/>
      <c r="L66" s="59"/>
      <c r="M66" s="59"/>
      <c r="N66" s="59"/>
      <c r="O66" s="61" t="s">
        <v>352</v>
      </c>
      <c r="T66" s="57">
        <v>0</v>
      </c>
      <c r="AC66" s="57">
        <v>1</v>
      </c>
    </row>
    <row r="67" spans="1:29" ht="30" customHeight="1" x14ac:dyDescent="0.15">
      <c r="A67" s="61" t="s">
        <v>271</v>
      </c>
      <c r="B67" s="61" t="s">
        <v>350</v>
      </c>
      <c r="C67" s="61" t="s">
        <v>348</v>
      </c>
      <c r="D67" s="61" t="s">
        <v>351</v>
      </c>
      <c r="E67" s="61" t="s">
        <v>120</v>
      </c>
      <c r="F67" s="60">
        <v>2</v>
      </c>
      <c r="G67" s="59"/>
      <c r="H67" s="59"/>
      <c r="I67" s="59"/>
      <c r="J67" s="59"/>
      <c r="K67" s="59"/>
      <c r="L67" s="59"/>
      <c r="M67" s="59"/>
      <c r="N67" s="59"/>
      <c r="O67" s="61" t="s">
        <v>350</v>
      </c>
      <c r="T67" s="57">
        <v>0</v>
      </c>
      <c r="AC67" s="57">
        <v>1</v>
      </c>
    </row>
    <row r="68" spans="1:29" ht="30" customHeight="1" x14ac:dyDescent="0.15">
      <c r="A68" s="61" t="s">
        <v>271</v>
      </c>
      <c r="B68" s="61" t="s">
        <v>349</v>
      </c>
      <c r="C68" s="61" t="s">
        <v>348</v>
      </c>
      <c r="D68" s="61" t="s">
        <v>341</v>
      </c>
      <c r="E68" s="61" t="s">
        <v>120</v>
      </c>
      <c r="F68" s="60">
        <v>3</v>
      </c>
      <c r="G68" s="59"/>
      <c r="H68" s="59"/>
      <c r="I68" s="59"/>
      <c r="J68" s="59"/>
      <c r="K68" s="59"/>
      <c r="L68" s="59"/>
      <c r="M68" s="59"/>
      <c r="N68" s="59"/>
      <c r="O68" s="61" t="s">
        <v>349</v>
      </c>
      <c r="T68" s="57">
        <v>0</v>
      </c>
      <c r="AC68" s="57">
        <v>1</v>
      </c>
    </row>
    <row r="69" spans="1:29" ht="30" customHeight="1" x14ac:dyDescent="0.15">
      <c r="A69" s="61" t="s">
        <v>271</v>
      </c>
      <c r="B69" s="61" t="s">
        <v>347</v>
      </c>
      <c r="C69" s="61" t="s">
        <v>348</v>
      </c>
      <c r="D69" s="61" t="s">
        <v>338</v>
      </c>
      <c r="E69" s="61" t="s">
        <v>120</v>
      </c>
      <c r="F69" s="60">
        <v>1</v>
      </c>
      <c r="G69" s="59"/>
      <c r="H69" s="59"/>
      <c r="I69" s="59"/>
      <c r="J69" s="59"/>
      <c r="K69" s="59"/>
      <c r="L69" s="59"/>
      <c r="M69" s="59"/>
      <c r="N69" s="59"/>
      <c r="O69" s="61" t="s">
        <v>347</v>
      </c>
      <c r="T69" s="57">
        <v>0</v>
      </c>
      <c r="AC69" s="57">
        <v>1</v>
      </c>
    </row>
    <row r="70" spans="1:29" ht="30" customHeight="1" x14ac:dyDescent="0.15">
      <c r="A70" s="61" t="s">
        <v>271</v>
      </c>
      <c r="B70" s="61" t="s">
        <v>345</v>
      </c>
      <c r="C70" s="61" t="s">
        <v>346</v>
      </c>
      <c r="D70" s="61" t="s">
        <v>341</v>
      </c>
      <c r="E70" s="61" t="s">
        <v>120</v>
      </c>
      <c r="F70" s="60">
        <v>3</v>
      </c>
      <c r="G70" s="59"/>
      <c r="H70" s="59"/>
      <c r="I70" s="59"/>
      <c r="J70" s="59"/>
      <c r="K70" s="59"/>
      <c r="L70" s="59"/>
      <c r="M70" s="59"/>
      <c r="N70" s="59"/>
      <c r="O70" s="61" t="s">
        <v>345</v>
      </c>
      <c r="T70" s="57">
        <v>0</v>
      </c>
      <c r="AC70" s="57">
        <v>1</v>
      </c>
    </row>
    <row r="71" spans="1:29" ht="30" customHeight="1" x14ac:dyDescent="0.15">
      <c r="A71" s="61" t="s">
        <v>271</v>
      </c>
      <c r="B71" s="61" t="s">
        <v>342</v>
      </c>
      <c r="C71" s="61" t="s">
        <v>344</v>
      </c>
      <c r="D71" s="61" t="s">
        <v>343</v>
      </c>
      <c r="E71" s="61" t="s">
        <v>120</v>
      </c>
      <c r="F71" s="60">
        <v>11</v>
      </c>
      <c r="G71" s="59"/>
      <c r="H71" s="59"/>
      <c r="I71" s="59"/>
      <c r="J71" s="59"/>
      <c r="K71" s="59"/>
      <c r="L71" s="59"/>
      <c r="M71" s="59"/>
      <c r="N71" s="59"/>
      <c r="O71" s="61" t="s">
        <v>342</v>
      </c>
      <c r="T71" s="57">
        <v>0</v>
      </c>
      <c r="AC71" s="57">
        <v>1</v>
      </c>
    </row>
    <row r="72" spans="1:29" ht="30" customHeight="1" x14ac:dyDescent="0.15">
      <c r="A72" s="61" t="s">
        <v>271</v>
      </c>
      <c r="B72" s="61" t="s">
        <v>340</v>
      </c>
      <c r="C72" s="61" t="s">
        <v>339</v>
      </c>
      <c r="D72" s="61" t="s">
        <v>341</v>
      </c>
      <c r="E72" s="61" t="s">
        <v>120</v>
      </c>
      <c r="F72" s="60">
        <v>3</v>
      </c>
      <c r="G72" s="59"/>
      <c r="H72" s="59"/>
      <c r="I72" s="59"/>
      <c r="J72" s="59"/>
      <c r="K72" s="59"/>
      <c r="L72" s="59"/>
      <c r="M72" s="59"/>
      <c r="N72" s="59"/>
      <c r="O72" s="61" t="s">
        <v>340</v>
      </c>
      <c r="T72" s="57">
        <v>0</v>
      </c>
      <c r="AC72" s="57">
        <v>1</v>
      </c>
    </row>
    <row r="73" spans="1:29" ht="30" customHeight="1" x14ac:dyDescent="0.15">
      <c r="A73" s="61" t="s">
        <v>271</v>
      </c>
      <c r="B73" s="61" t="s">
        <v>337</v>
      </c>
      <c r="C73" s="61" t="s">
        <v>339</v>
      </c>
      <c r="D73" s="61" t="s">
        <v>338</v>
      </c>
      <c r="E73" s="61" t="s">
        <v>120</v>
      </c>
      <c r="F73" s="60">
        <v>1</v>
      </c>
      <c r="G73" s="59"/>
      <c r="H73" s="59"/>
      <c r="I73" s="59"/>
      <c r="J73" s="59"/>
      <c r="K73" s="59"/>
      <c r="L73" s="59"/>
      <c r="M73" s="59"/>
      <c r="N73" s="59"/>
      <c r="O73" s="61" t="s">
        <v>337</v>
      </c>
      <c r="T73" s="57">
        <v>0</v>
      </c>
      <c r="AC73" s="57">
        <v>1</v>
      </c>
    </row>
    <row r="74" spans="1:29" ht="30" customHeight="1" x14ac:dyDescent="0.15">
      <c r="A74" s="61" t="s">
        <v>271</v>
      </c>
      <c r="B74" s="61" t="s">
        <v>336</v>
      </c>
      <c r="C74" s="61" t="s">
        <v>335</v>
      </c>
      <c r="D74" s="61" t="s">
        <v>287</v>
      </c>
      <c r="E74" s="61" t="s">
        <v>120</v>
      </c>
      <c r="F74" s="60">
        <v>30</v>
      </c>
      <c r="G74" s="59"/>
      <c r="H74" s="59"/>
      <c r="I74" s="59"/>
      <c r="J74" s="59"/>
      <c r="K74" s="59"/>
      <c r="L74" s="59"/>
      <c r="M74" s="59"/>
      <c r="N74" s="59"/>
      <c r="O74" s="61" t="s">
        <v>287</v>
      </c>
      <c r="T74" s="57">
        <v>0</v>
      </c>
      <c r="AC74" s="57">
        <v>1</v>
      </c>
    </row>
    <row r="75" spans="1:29" ht="30" customHeight="1" x14ac:dyDescent="0.15">
      <c r="A75" s="61" t="s">
        <v>271</v>
      </c>
      <c r="B75" s="61" t="s">
        <v>333</v>
      </c>
      <c r="C75" s="61" t="s">
        <v>334</v>
      </c>
      <c r="D75" s="61" t="s">
        <v>327</v>
      </c>
      <c r="E75" s="61" t="s">
        <v>120</v>
      </c>
      <c r="F75" s="60">
        <v>162</v>
      </c>
      <c r="G75" s="59"/>
      <c r="H75" s="59"/>
      <c r="I75" s="59"/>
      <c r="J75" s="59"/>
      <c r="K75" s="59"/>
      <c r="L75" s="59"/>
      <c r="M75" s="59"/>
      <c r="N75" s="59"/>
      <c r="O75" s="61" t="s">
        <v>333</v>
      </c>
      <c r="T75" s="57">
        <v>0</v>
      </c>
      <c r="AC75" s="57">
        <v>1</v>
      </c>
    </row>
    <row r="76" spans="1:29" ht="30" customHeight="1" x14ac:dyDescent="0.15">
      <c r="A76" s="61" t="s">
        <v>271</v>
      </c>
      <c r="B76" s="61" t="s">
        <v>331</v>
      </c>
      <c r="C76" s="61" t="s">
        <v>332</v>
      </c>
      <c r="D76" s="61" t="s">
        <v>327</v>
      </c>
      <c r="E76" s="61" t="s">
        <v>120</v>
      </c>
      <c r="F76" s="60">
        <v>30</v>
      </c>
      <c r="G76" s="59"/>
      <c r="H76" s="59"/>
      <c r="I76" s="59"/>
      <c r="J76" s="59"/>
      <c r="K76" s="59"/>
      <c r="L76" s="59"/>
      <c r="M76" s="59"/>
      <c r="N76" s="59"/>
      <c r="O76" s="61" t="s">
        <v>331</v>
      </c>
      <c r="T76" s="57">
        <v>0</v>
      </c>
      <c r="AC76" s="57">
        <v>1</v>
      </c>
    </row>
    <row r="77" spans="1:29" ht="30" customHeight="1" x14ac:dyDescent="0.15">
      <c r="A77" s="61" t="s">
        <v>271</v>
      </c>
      <c r="B77" s="61" t="s">
        <v>329</v>
      </c>
      <c r="C77" s="61" t="s">
        <v>330</v>
      </c>
      <c r="D77" s="61" t="s">
        <v>327</v>
      </c>
      <c r="E77" s="61" t="s">
        <v>120</v>
      </c>
      <c r="F77" s="60">
        <v>1</v>
      </c>
      <c r="G77" s="59"/>
      <c r="H77" s="59"/>
      <c r="I77" s="59"/>
      <c r="J77" s="59"/>
      <c r="K77" s="59"/>
      <c r="L77" s="59"/>
      <c r="M77" s="59"/>
      <c r="N77" s="59"/>
      <c r="O77" s="61" t="s">
        <v>329</v>
      </c>
      <c r="T77" s="57">
        <v>0</v>
      </c>
      <c r="AC77" s="57">
        <v>1</v>
      </c>
    </row>
    <row r="78" spans="1:29" ht="30" customHeight="1" x14ac:dyDescent="0.15">
      <c r="A78" s="61" t="s">
        <v>271</v>
      </c>
      <c r="B78" s="61" t="s">
        <v>326</v>
      </c>
      <c r="C78" s="61" t="s">
        <v>328</v>
      </c>
      <c r="D78" s="61" t="s">
        <v>327</v>
      </c>
      <c r="E78" s="61" t="s">
        <v>120</v>
      </c>
      <c r="F78" s="60">
        <v>358</v>
      </c>
      <c r="G78" s="59"/>
      <c r="H78" s="59"/>
      <c r="I78" s="59"/>
      <c r="J78" s="59"/>
      <c r="K78" s="59"/>
      <c r="L78" s="59"/>
      <c r="M78" s="59"/>
      <c r="N78" s="59"/>
      <c r="O78" s="61" t="s">
        <v>326</v>
      </c>
      <c r="T78" s="57">
        <v>0</v>
      </c>
      <c r="AC78" s="57">
        <v>1</v>
      </c>
    </row>
    <row r="79" spans="1:29" ht="30" customHeight="1" x14ac:dyDescent="0.15">
      <c r="A79" s="61" t="s">
        <v>271</v>
      </c>
      <c r="B79" s="61" t="s">
        <v>323</v>
      </c>
      <c r="C79" s="61" t="s">
        <v>325</v>
      </c>
      <c r="D79" s="61" t="s">
        <v>324</v>
      </c>
      <c r="E79" s="61" t="s">
        <v>296</v>
      </c>
      <c r="F79" s="60">
        <v>358</v>
      </c>
      <c r="G79" s="59"/>
      <c r="H79" s="59"/>
      <c r="I79" s="59"/>
      <c r="J79" s="59"/>
      <c r="K79" s="59"/>
      <c r="L79" s="59"/>
      <c r="M79" s="59"/>
      <c r="N79" s="59"/>
      <c r="O79" s="61" t="s">
        <v>323</v>
      </c>
      <c r="T79" s="57">
        <v>0</v>
      </c>
      <c r="AC79" s="57">
        <v>1</v>
      </c>
    </row>
    <row r="80" spans="1:29" ht="30" customHeight="1" x14ac:dyDescent="0.15">
      <c r="A80" s="61" t="s">
        <v>271</v>
      </c>
      <c r="B80" s="61" t="s">
        <v>321</v>
      </c>
      <c r="C80" s="61" t="s">
        <v>309</v>
      </c>
      <c r="D80" s="61" t="s">
        <v>322</v>
      </c>
      <c r="E80" s="61" t="s">
        <v>296</v>
      </c>
      <c r="F80" s="60">
        <v>291</v>
      </c>
      <c r="G80" s="59"/>
      <c r="H80" s="59"/>
      <c r="I80" s="59"/>
      <c r="J80" s="59"/>
      <c r="K80" s="59"/>
      <c r="L80" s="59"/>
      <c r="M80" s="59"/>
      <c r="N80" s="59"/>
      <c r="O80" s="61" t="s">
        <v>321</v>
      </c>
      <c r="T80" s="57">
        <v>0</v>
      </c>
      <c r="AC80" s="57">
        <v>1</v>
      </c>
    </row>
    <row r="81" spans="1:29" ht="30" customHeight="1" x14ac:dyDescent="0.15">
      <c r="A81" s="61" t="s">
        <v>271</v>
      </c>
      <c r="B81" s="61" t="s">
        <v>319</v>
      </c>
      <c r="C81" s="61" t="s">
        <v>309</v>
      </c>
      <c r="D81" s="61" t="s">
        <v>320</v>
      </c>
      <c r="E81" s="61" t="s">
        <v>296</v>
      </c>
      <c r="F81" s="60">
        <v>109</v>
      </c>
      <c r="G81" s="59"/>
      <c r="H81" s="59"/>
      <c r="I81" s="59"/>
      <c r="J81" s="59"/>
      <c r="K81" s="59"/>
      <c r="L81" s="59"/>
      <c r="M81" s="59"/>
      <c r="N81" s="59"/>
      <c r="O81" s="61" t="s">
        <v>319</v>
      </c>
      <c r="T81" s="57">
        <v>0</v>
      </c>
      <c r="AC81" s="57">
        <v>1</v>
      </c>
    </row>
    <row r="82" spans="1:29" ht="30" customHeight="1" x14ac:dyDescent="0.15">
      <c r="A82" s="61" t="s">
        <v>271</v>
      </c>
      <c r="B82" s="61" t="s">
        <v>317</v>
      </c>
      <c r="C82" s="61" t="s">
        <v>309</v>
      </c>
      <c r="D82" s="61" t="s">
        <v>318</v>
      </c>
      <c r="E82" s="61" t="s">
        <v>296</v>
      </c>
      <c r="F82" s="60">
        <v>96</v>
      </c>
      <c r="G82" s="59"/>
      <c r="H82" s="59"/>
      <c r="I82" s="59"/>
      <c r="J82" s="59"/>
      <c r="K82" s="59"/>
      <c r="L82" s="59"/>
      <c r="M82" s="59"/>
      <c r="N82" s="59"/>
      <c r="O82" s="61" t="s">
        <v>317</v>
      </c>
      <c r="T82" s="57">
        <v>0</v>
      </c>
      <c r="AC82" s="57">
        <v>1</v>
      </c>
    </row>
    <row r="83" spans="1:29" ht="30" customHeight="1" x14ac:dyDescent="0.15">
      <c r="A83" s="61" t="s">
        <v>271</v>
      </c>
      <c r="B83" s="61" t="s">
        <v>315</v>
      </c>
      <c r="C83" s="61" t="s">
        <v>309</v>
      </c>
      <c r="D83" s="61" t="s">
        <v>316</v>
      </c>
      <c r="E83" s="61" t="s">
        <v>296</v>
      </c>
      <c r="F83" s="60">
        <v>66</v>
      </c>
      <c r="G83" s="59"/>
      <c r="H83" s="59"/>
      <c r="I83" s="59"/>
      <c r="J83" s="59"/>
      <c r="K83" s="59"/>
      <c r="L83" s="59"/>
      <c r="M83" s="59"/>
      <c r="N83" s="59"/>
      <c r="O83" s="61" t="s">
        <v>315</v>
      </c>
      <c r="T83" s="57">
        <v>0</v>
      </c>
      <c r="AC83" s="57">
        <v>1</v>
      </c>
    </row>
    <row r="84" spans="1:29" ht="30" customHeight="1" x14ac:dyDescent="0.15">
      <c r="A84" s="61" t="s">
        <v>271</v>
      </c>
      <c r="B84" s="61" t="s">
        <v>313</v>
      </c>
      <c r="C84" s="61" t="s">
        <v>309</v>
      </c>
      <c r="D84" s="61" t="s">
        <v>314</v>
      </c>
      <c r="E84" s="61" t="s">
        <v>296</v>
      </c>
      <c r="F84" s="60">
        <v>34</v>
      </c>
      <c r="G84" s="59"/>
      <c r="H84" s="59"/>
      <c r="I84" s="59"/>
      <c r="J84" s="59"/>
      <c r="K84" s="59"/>
      <c r="L84" s="59"/>
      <c r="M84" s="59"/>
      <c r="N84" s="59"/>
      <c r="O84" s="61" t="s">
        <v>313</v>
      </c>
      <c r="T84" s="57">
        <v>0</v>
      </c>
      <c r="AC84" s="57">
        <v>1</v>
      </c>
    </row>
    <row r="85" spans="1:29" ht="30" customHeight="1" x14ac:dyDescent="0.15">
      <c r="A85" s="61" t="s">
        <v>271</v>
      </c>
      <c r="B85" s="61" t="s">
        <v>312</v>
      </c>
      <c r="C85" s="61" t="s">
        <v>309</v>
      </c>
      <c r="D85" s="61" t="s">
        <v>302</v>
      </c>
      <c r="E85" s="61" t="s">
        <v>296</v>
      </c>
      <c r="F85" s="60">
        <v>23</v>
      </c>
      <c r="G85" s="59"/>
      <c r="H85" s="59"/>
      <c r="I85" s="59"/>
      <c r="J85" s="59"/>
      <c r="K85" s="59"/>
      <c r="L85" s="59"/>
      <c r="M85" s="59"/>
      <c r="N85" s="59"/>
      <c r="O85" s="61" t="s">
        <v>312</v>
      </c>
      <c r="T85" s="57">
        <v>0</v>
      </c>
      <c r="AC85" s="57">
        <v>1</v>
      </c>
    </row>
    <row r="86" spans="1:29" ht="30" customHeight="1" x14ac:dyDescent="0.15">
      <c r="A86" s="61" t="s">
        <v>271</v>
      </c>
      <c r="B86" s="61" t="s">
        <v>311</v>
      </c>
      <c r="C86" s="61" t="s">
        <v>309</v>
      </c>
      <c r="D86" s="61" t="s">
        <v>290</v>
      </c>
      <c r="E86" s="61" t="s">
        <v>296</v>
      </c>
      <c r="F86" s="60">
        <v>9</v>
      </c>
      <c r="G86" s="59"/>
      <c r="H86" s="59"/>
      <c r="I86" s="59"/>
      <c r="J86" s="59"/>
      <c r="K86" s="59"/>
      <c r="L86" s="59"/>
      <c r="M86" s="59"/>
      <c r="N86" s="59"/>
      <c r="O86" s="61" t="s">
        <v>311</v>
      </c>
      <c r="T86" s="57">
        <v>0</v>
      </c>
      <c r="AC86" s="57">
        <v>1</v>
      </c>
    </row>
    <row r="87" spans="1:29" ht="30" customHeight="1" x14ac:dyDescent="0.15">
      <c r="A87" s="61" t="s">
        <v>271</v>
      </c>
      <c r="B87" s="61" t="s">
        <v>310</v>
      </c>
      <c r="C87" s="61" t="s">
        <v>309</v>
      </c>
      <c r="D87" s="61" t="s">
        <v>300</v>
      </c>
      <c r="E87" s="61" t="s">
        <v>296</v>
      </c>
      <c r="F87" s="60">
        <v>7</v>
      </c>
      <c r="G87" s="59"/>
      <c r="H87" s="59"/>
      <c r="I87" s="59"/>
      <c r="J87" s="59"/>
      <c r="K87" s="59"/>
      <c r="L87" s="59"/>
      <c r="M87" s="59"/>
      <c r="N87" s="59"/>
      <c r="O87" s="61" t="s">
        <v>310</v>
      </c>
      <c r="T87" s="57">
        <v>0</v>
      </c>
      <c r="AC87" s="57">
        <v>1</v>
      </c>
    </row>
    <row r="88" spans="1:29" ht="30" customHeight="1" x14ac:dyDescent="0.15">
      <c r="A88" s="61" t="s">
        <v>271</v>
      </c>
      <c r="B88" s="61" t="s">
        <v>308</v>
      </c>
      <c r="C88" s="61" t="s">
        <v>309</v>
      </c>
      <c r="D88" s="61" t="s">
        <v>297</v>
      </c>
      <c r="E88" s="61" t="s">
        <v>296</v>
      </c>
      <c r="F88" s="60">
        <v>1</v>
      </c>
      <c r="G88" s="59"/>
      <c r="H88" s="59"/>
      <c r="I88" s="59"/>
      <c r="J88" s="59"/>
      <c r="K88" s="59"/>
      <c r="L88" s="59"/>
      <c r="M88" s="59"/>
      <c r="N88" s="59"/>
      <c r="O88" s="61" t="s">
        <v>308</v>
      </c>
      <c r="T88" s="57">
        <v>0</v>
      </c>
      <c r="AC88" s="57">
        <v>1</v>
      </c>
    </row>
    <row r="89" spans="1:29" ht="30" customHeight="1" x14ac:dyDescent="0.15">
      <c r="A89" s="61" t="s">
        <v>271</v>
      </c>
      <c r="B89" s="61" t="s">
        <v>307</v>
      </c>
      <c r="C89" s="61" t="s">
        <v>305</v>
      </c>
      <c r="D89" s="61" t="s">
        <v>302</v>
      </c>
      <c r="E89" s="61" t="s">
        <v>296</v>
      </c>
      <c r="F89" s="60">
        <v>1</v>
      </c>
      <c r="G89" s="59"/>
      <c r="H89" s="59"/>
      <c r="I89" s="59"/>
      <c r="J89" s="59"/>
      <c r="K89" s="59"/>
      <c r="L89" s="59"/>
      <c r="M89" s="59"/>
      <c r="N89" s="59"/>
      <c r="O89" s="61" t="s">
        <v>307</v>
      </c>
      <c r="T89" s="57">
        <v>0</v>
      </c>
      <c r="AC89" s="57">
        <v>1</v>
      </c>
    </row>
    <row r="90" spans="1:29" ht="30" customHeight="1" x14ac:dyDescent="0.15">
      <c r="A90" s="61" t="s">
        <v>271</v>
      </c>
      <c r="B90" s="61" t="s">
        <v>306</v>
      </c>
      <c r="C90" s="61" t="s">
        <v>305</v>
      </c>
      <c r="D90" s="61" t="s">
        <v>300</v>
      </c>
      <c r="E90" s="61" t="s">
        <v>296</v>
      </c>
      <c r="F90" s="60">
        <v>4</v>
      </c>
      <c r="G90" s="59"/>
      <c r="H90" s="59"/>
      <c r="I90" s="59"/>
      <c r="J90" s="59"/>
      <c r="K90" s="59"/>
      <c r="L90" s="59"/>
      <c r="M90" s="59"/>
      <c r="N90" s="59"/>
      <c r="O90" s="61" t="s">
        <v>306</v>
      </c>
      <c r="T90" s="57">
        <v>0</v>
      </c>
      <c r="AC90" s="57">
        <v>1</v>
      </c>
    </row>
    <row r="91" spans="1:29" ht="30" customHeight="1" x14ac:dyDescent="0.15">
      <c r="A91" s="61" t="s">
        <v>271</v>
      </c>
      <c r="B91" s="61" t="s">
        <v>304</v>
      </c>
      <c r="C91" s="61" t="s">
        <v>305</v>
      </c>
      <c r="D91" s="61" t="s">
        <v>297</v>
      </c>
      <c r="E91" s="61" t="s">
        <v>296</v>
      </c>
      <c r="F91" s="60">
        <v>1</v>
      </c>
      <c r="G91" s="59"/>
      <c r="H91" s="59"/>
      <c r="I91" s="59"/>
      <c r="J91" s="59"/>
      <c r="K91" s="59"/>
      <c r="L91" s="59"/>
      <c r="M91" s="59"/>
      <c r="N91" s="59"/>
      <c r="O91" s="61" t="s">
        <v>304</v>
      </c>
      <c r="T91" s="57">
        <v>0</v>
      </c>
      <c r="AC91" s="57">
        <v>1</v>
      </c>
    </row>
    <row r="92" spans="1:29" ht="30" customHeight="1" x14ac:dyDescent="0.15">
      <c r="A92" s="61" t="s">
        <v>271</v>
      </c>
      <c r="B92" s="61" t="s">
        <v>303</v>
      </c>
      <c r="C92" s="61" t="s">
        <v>298</v>
      </c>
      <c r="D92" s="61" t="s">
        <v>302</v>
      </c>
      <c r="E92" s="61" t="s">
        <v>296</v>
      </c>
      <c r="F92" s="60">
        <v>1</v>
      </c>
      <c r="G92" s="59"/>
      <c r="H92" s="59"/>
      <c r="I92" s="59"/>
      <c r="J92" s="59"/>
      <c r="K92" s="59"/>
      <c r="L92" s="59"/>
      <c r="M92" s="59"/>
      <c r="N92" s="59"/>
      <c r="O92" s="61" t="s">
        <v>287</v>
      </c>
      <c r="T92" s="57">
        <v>0</v>
      </c>
      <c r="AC92" s="57">
        <v>1</v>
      </c>
    </row>
    <row r="93" spans="1:29" ht="30" customHeight="1" x14ac:dyDescent="0.15">
      <c r="A93" s="61" t="s">
        <v>271</v>
      </c>
      <c r="B93" s="61" t="s">
        <v>301</v>
      </c>
      <c r="C93" s="61" t="s">
        <v>298</v>
      </c>
      <c r="D93" s="61" t="s">
        <v>300</v>
      </c>
      <c r="E93" s="61" t="s">
        <v>296</v>
      </c>
      <c r="F93" s="60">
        <v>4</v>
      </c>
      <c r="G93" s="59"/>
      <c r="H93" s="59"/>
      <c r="I93" s="59"/>
      <c r="J93" s="59"/>
      <c r="K93" s="59"/>
      <c r="L93" s="59"/>
      <c r="M93" s="59"/>
      <c r="N93" s="59"/>
      <c r="O93" s="61" t="s">
        <v>287</v>
      </c>
      <c r="T93" s="57">
        <v>0</v>
      </c>
      <c r="AC93" s="57">
        <v>1</v>
      </c>
    </row>
    <row r="94" spans="1:29" ht="30" customHeight="1" x14ac:dyDescent="0.15">
      <c r="A94" s="61" t="s">
        <v>271</v>
      </c>
      <c r="B94" s="61" t="s">
        <v>299</v>
      </c>
      <c r="C94" s="61" t="s">
        <v>298</v>
      </c>
      <c r="D94" s="61" t="s">
        <v>297</v>
      </c>
      <c r="E94" s="61" t="s">
        <v>296</v>
      </c>
      <c r="F94" s="60">
        <v>1</v>
      </c>
      <c r="G94" s="59"/>
      <c r="H94" s="59"/>
      <c r="I94" s="59"/>
      <c r="J94" s="59"/>
      <c r="K94" s="59"/>
      <c r="L94" s="59"/>
      <c r="M94" s="59"/>
      <c r="N94" s="59"/>
      <c r="O94" s="61" t="s">
        <v>287</v>
      </c>
      <c r="T94" s="57">
        <v>0</v>
      </c>
      <c r="AC94" s="57">
        <v>1</v>
      </c>
    </row>
    <row r="95" spans="1:29" ht="30" customHeight="1" x14ac:dyDescent="0.15">
      <c r="A95" s="61" t="s">
        <v>271</v>
      </c>
      <c r="B95" s="61" t="s">
        <v>292</v>
      </c>
      <c r="C95" s="61" t="s">
        <v>295</v>
      </c>
      <c r="D95" s="61" t="s">
        <v>294</v>
      </c>
      <c r="E95" s="61" t="s">
        <v>293</v>
      </c>
      <c r="F95" s="60">
        <v>8</v>
      </c>
      <c r="G95" s="59"/>
      <c r="H95" s="59"/>
      <c r="I95" s="59"/>
      <c r="J95" s="59"/>
      <c r="K95" s="59"/>
      <c r="L95" s="59"/>
      <c r="M95" s="59"/>
      <c r="N95" s="59"/>
      <c r="O95" s="61" t="s">
        <v>292</v>
      </c>
      <c r="T95" s="57">
        <v>0</v>
      </c>
      <c r="AC95" s="57">
        <v>1</v>
      </c>
    </row>
    <row r="96" spans="1:29" ht="30" customHeight="1" x14ac:dyDescent="0.15">
      <c r="A96" s="61" t="s">
        <v>271</v>
      </c>
      <c r="B96" s="61" t="s">
        <v>289</v>
      </c>
      <c r="C96" s="61" t="s">
        <v>291</v>
      </c>
      <c r="D96" s="61" t="s">
        <v>290</v>
      </c>
      <c r="E96" s="61" t="s">
        <v>120</v>
      </c>
      <c r="F96" s="60">
        <v>2</v>
      </c>
      <c r="G96" s="59"/>
      <c r="H96" s="59"/>
      <c r="I96" s="59"/>
      <c r="J96" s="59"/>
      <c r="K96" s="59"/>
      <c r="L96" s="59"/>
      <c r="M96" s="59"/>
      <c r="N96" s="59"/>
      <c r="O96" s="61" t="s">
        <v>289</v>
      </c>
      <c r="T96" s="57">
        <v>0</v>
      </c>
      <c r="AC96" s="57">
        <v>1</v>
      </c>
    </row>
    <row r="97" spans="1:29" ht="30" customHeight="1" x14ac:dyDescent="0.15">
      <c r="A97" s="61" t="s">
        <v>271</v>
      </c>
      <c r="B97" s="61" t="s">
        <v>286</v>
      </c>
      <c r="C97" s="61" t="s">
        <v>288</v>
      </c>
      <c r="D97" s="61" t="s">
        <v>287</v>
      </c>
      <c r="E97" s="61" t="s">
        <v>120</v>
      </c>
      <c r="F97" s="60">
        <v>15</v>
      </c>
      <c r="G97" s="59"/>
      <c r="H97" s="59"/>
      <c r="I97" s="59"/>
      <c r="J97" s="59"/>
      <c r="K97" s="59"/>
      <c r="L97" s="59"/>
      <c r="M97" s="59"/>
      <c r="N97" s="59"/>
      <c r="O97" s="61" t="s">
        <v>286</v>
      </c>
      <c r="T97" s="57">
        <v>0</v>
      </c>
      <c r="AC97" s="57">
        <v>1</v>
      </c>
    </row>
    <row r="98" spans="1:29" ht="30" customHeight="1" x14ac:dyDescent="0.15">
      <c r="A98" s="59"/>
      <c r="B98" s="59"/>
      <c r="C98" s="59"/>
      <c r="D98" s="59"/>
      <c r="E98" s="59"/>
      <c r="F98" s="60"/>
      <c r="G98" s="59"/>
      <c r="H98" s="59"/>
      <c r="I98" s="59"/>
      <c r="J98" s="59"/>
      <c r="K98" s="59"/>
      <c r="L98" s="59"/>
      <c r="M98" s="59"/>
      <c r="N98" s="59"/>
      <c r="O98" s="59"/>
    </row>
    <row r="99" spans="1:29" ht="30" customHeight="1" x14ac:dyDescent="0.15">
      <c r="A99" s="59"/>
      <c r="B99" s="59"/>
      <c r="C99" s="59"/>
      <c r="D99" s="59"/>
      <c r="E99" s="59"/>
      <c r="F99" s="60"/>
      <c r="G99" s="59"/>
      <c r="H99" s="59"/>
      <c r="I99" s="59"/>
      <c r="J99" s="59"/>
      <c r="K99" s="59"/>
      <c r="L99" s="59"/>
      <c r="M99" s="59"/>
      <c r="N99" s="59"/>
      <c r="O99" s="59"/>
    </row>
    <row r="100" spans="1:29" ht="30" customHeight="1" x14ac:dyDescent="0.15">
      <c r="A100" s="59"/>
      <c r="B100" s="59"/>
      <c r="C100" s="59"/>
      <c r="D100" s="59"/>
      <c r="E100" s="59"/>
      <c r="F100" s="60"/>
      <c r="G100" s="59"/>
      <c r="H100" s="59"/>
      <c r="I100" s="59"/>
      <c r="J100" s="59"/>
      <c r="K100" s="59"/>
      <c r="L100" s="59"/>
      <c r="M100" s="59"/>
      <c r="N100" s="59"/>
      <c r="O100" s="59"/>
    </row>
    <row r="101" spans="1:29" ht="30" customHeight="1" x14ac:dyDescent="0.15">
      <c r="A101" s="59"/>
      <c r="B101" s="59"/>
      <c r="C101" s="59"/>
      <c r="D101" s="59"/>
      <c r="E101" s="59"/>
      <c r="F101" s="60"/>
      <c r="G101" s="59"/>
      <c r="H101" s="59"/>
      <c r="I101" s="59"/>
      <c r="J101" s="59"/>
      <c r="K101" s="59"/>
      <c r="L101" s="59"/>
      <c r="M101" s="59"/>
      <c r="N101" s="59"/>
      <c r="O101" s="59"/>
    </row>
    <row r="102" spans="1:29" ht="30" customHeight="1" x14ac:dyDescent="0.15">
      <c r="A102" s="59"/>
      <c r="B102" s="59"/>
      <c r="C102" s="59"/>
      <c r="D102" s="59"/>
      <c r="E102" s="59"/>
      <c r="F102" s="60"/>
      <c r="G102" s="59"/>
      <c r="H102" s="59"/>
      <c r="I102" s="59"/>
      <c r="J102" s="59"/>
      <c r="K102" s="59"/>
      <c r="L102" s="59"/>
      <c r="M102" s="59"/>
      <c r="N102" s="59"/>
      <c r="O102" s="59"/>
    </row>
    <row r="103" spans="1:29" ht="30" customHeight="1" x14ac:dyDescent="0.15">
      <c r="A103" s="59"/>
      <c r="B103" s="59"/>
      <c r="C103" s="59"/>
      <c r="D103" s="59"/>
      <c r="E103" s="59"/>
      <c r="F103" s="60"/>
      <c r="G103" s="59"/>
      <c r="H103" s="59"/>
      <c r="I103" s="59"/>
      <c r="J103" s="59"/>
      <c r="K103" s="59"/>
      <c r="L103" s="59"/>
      <c r="M103" s="59"/>
      <c r="N103" s="59"/>
      <c r="O103" s="59"/>
    </row>
    <row r="104" spans="1:29" ht="30" customHeight="1" x14ac:dyDescent="0.15">
      <c r="A104" s="59"/>
      <c r="B104" s="59"/>
      <c r="C104" s="59"/>
      <c r="D104" s="59"/>
      <c r="E104" s="59"/>
      <c r="F104" s="60"/>
      <c r="G104" s="59"/>
      <c r="H104" s="59"/>
      <c r="I104" s="59"/>
      <c r="J104" s="59"/>
      <c r="K104" s="59"/>
      <c r="L104" s="59"/>
      <c r="M104" s="59"/>
      <c r="N104" s="59"/>
      <c r="O104" s="59"/>
    </row>
    <row r="105" spans="1:29" ht="30" customHeight="1" x14ac:dyDescent="0.15">
      <c r="A105" s="59"/>
      <c r="B105" s="59"/>
      <c r="C105" s="59"/>
      <c r="D105" s="59"/>
      <c r="E105" s="59"/>
      <c r="F105" s="60"/>
      <c r="G105" s="59"/>
      <c r="H105" s="59"/>
      <c r="I105" s="59"/>
      <c r="J105" s="59"/>
      <c r="K105" s="59"/>
      <c r="L105" s="59"/>
      <c r="M105" s="59"/>
      <c r="N105" s="59"/>
      <c r="O105" s="59"/>
    </row>
    <row r="106" spans="1:29" ht="30" customHeight="1" x14ac:dyDescent="0.15">
      <c r="A106" s="59"/>
      <c r="B106" s="59"/>
      <c r="C106" s="59"/>
      <c r="D106" s="59"/>
      <c r="E106" s="59"/>
      <c r="F106" s="60"/>
      <c r="G106" s="59"/>
      <c r="H106" s="59"/>
      <c r="I106" s="59"/>
      <c r="J106" s="59"/>
      <c r="K106" s="59"/>
      <c r="L106" s="59"/>
      <c r="M106" s="59"/>
      <c r="N106" s="59"/>
      <c r="O106" s="59"/>
    </row>
    <row r="107" spans="1:29" ht="30" customHeight="1" x14ac:dyDescent="0.15">
      <c r="A107" s="59"/>
      <c r="B107" s="59"/>
      <c r="C107" s="59" t="s">
        <v>285</v>
      </c>
      <c r="D107" s="59"/>
      <c r="E107" s="59"/>
      <c r="F107" s="60"/>
      <c r="G107" s="59"/>
      <c r="H107" s="59"/>
      <c r="I107" s="59"/>
      <c r="J107" s="59"/>
      <c r="K107" s="59"/>
      <c r="L107" s="59"/>
      <c r="M107" s="59"/>
      <c r="N107" s="59"/>
      <c r="O107" s="59"/>
    </row>
    <row r="108" spans="1:29" hidden="1" x14ac:dyDescent="0.15">
      <c r="A108" s="57" t="s">
        <v>270</v>
      </c>
    </row>
    <row r="109" spans="1:29" ht="17.25" x14ac:dyDescent="0.15">
      <c r="A109" s="58"/>
      <c r="B109" s="58"/>
      <c r="C109" s="58" t="s">
        <v>284</v>
      </c>
      <c r="D109" s="58"/>
      <c r="E109" s="58"/>
      <c r="F109" s="58"/>
      <c r="G109" s="58"/>
      <c r="H109" s="58"/>
      <c r="I109" s="58"/>
      <c r="J109" s="58"/>
      <c r="K109" s="58"/>
      <c r="L109" s="58"/>
      <c r="M109" s="58"/>
      <c r="N109" s="58"/>
      <c r="O109" s="58"/>
    </row>
  </sheetData>
  <mergeCells count="12">
    <mergeCell ref="C1:O1"/>
    <mergeCell ref="A2:A3"/>
    <mergeCell ref="B2:B3"/>
    <mergeCell ref="C2:C3"/>
    <mergeCell ref="D2:D3"/>
    <mergeCell ref="E2:E3"/>
    <mergeCell ref="F2:F3"/>
    <mergeCell ref="G2:H2"/>
    <mergeCell ref="I2:J2"/>
    <mergeCell ref="K2:L2"/>
    <mergeCell ref="M2:N2"/>
    <mergeCell ref="O2:O3"/>
  </mergeCells>
  <phoneticPr fontId="2" type="noConversion"/>
  <pageMargins left="0.78740157480314954" right="0" top="0.39370078740157477" bottom="0.39370078740157477" header="0.3" footer="0.3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E29"/>
  <sheetViews>
    <sheetView topLeftCell="D1" workbookViewId="0">
      <pane ySplit="3" topLeftCell="A4" activePane="bottomLeft" state="frozen"/>
      <selection activeCell="H28" sqref="H28"/>
      <selection pane="bottomLeft" activeCell="E34" sqref="E34"/>
    </sheetView>
  </sheetViews>
  <sheetFormatPr defaultRowHeight="23.1" customHeight="1" x14ac:dyDescent="0.15"/>
  <cols>
    <col min="1" max="1" width="12.109375" style="7" hidden="1" customWidth="1"/>
    <col min="2" max="2" width="17.44140625" style="7" hidden="1" customWidth="1"/>
    <col min="3" max="3" width="20.6640625" style="7" hidden="1" customWidth="1"/>
    <col min="4" max="4" width="24.33203125" style="7" customWidth="1"/>
    <col min="5" max="5" width="25.33203125" style="7" customWidth="1"/>
    <col min="6" max="6" width="4.21875" style="11" customWidth="1"/>
    <col min="7" max="7" width="10" style="8" customWidth="1"/>
    <col min="8" max="8" width="13" style="17" customWidth="1"/>
    <col min="9" max="9" width="13.21875" style="17" customWidth="1"/>
    <col min="10" max="10" width="5.5546875" style="17" hidden="1" customWidth="1"/>
    <col min="11" max="11" width="10.44140625" style="17" customWidth="1"/>
    <col min="12" max="12" width="11.77734375" style="17" customWidth="1"/>
    <col min="13" max="13" width="8.44140625" style="17" customWidth="1"/>
    <col min="14" max="14" width="9.109375" style="17" customWidth="1"/>
    <col min="15" max="15" width="6" style="17" hidden="1" customWidth="1"/>
    <col min="16" max="16" width="13" style="17" customWidth="1"/>
    <col min="17" max="17" width="11.109375" style="7" customWidth="1"/>
    <col min="18" max="26" width="8.88671875" style="2"/>
    <col min="27" max="31" width="11.77734375" style="17" customWidth="1"/>
    <col min="32" max="16384" width="8.88671875" style="2"/>
  </cols>
  <sheetData>
    <row r="1" spans="1:31" ht="23.1" customHeight="1" x14ac:dyDescent="0.15">
      <c r="A1" s="7" t="s">
        <v>136</v>
      </c>
      <c r="B1" s="7" t="s">
        <v>200</v>
      </c>
      <c r="C1" s="7" t="s">
        <v>209</v>
      </c>
      <c r="D1" s="98" t="s">
        <v>203</v>
      </c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W1" s="97" t="s">
        <v>42</v>
      </c>
      <c r="X1" s="97"/>
      <c r="Y1" s="97"/>
      <c r="Z1" s="30"/>
      <c r="AA1" s="30" t="s">
        <v>47</v>
      </c>
      <c r="AB1" s="30"/>
      <c r="AC1" s="30"/>
      <c r="AD1" s="30"/>
      <c r="AE1" s="30"/>
    </row>
    <row r="2" spans="1:31" s="6" customFormat="1" ht="23.1" customHeight="1" x14ac:dyDescent="0.15">
      <c r="A2" s="90" t="s">
        <v>38</v>
      </c>
      <c r="B2" s="90" t="s">
        <v>19</v>
      </c>
      <c r="C2" s="93" t="s">
        <v>18</v>
      </c>
      <c r="D2" s="91" t="s">
        <v>39</v>
      </c>
      <c r="E2" s="91" t="s">
        <v>40</v>
      </c>
      <c r="F2" s="94" t="s">
        <v>0</v>
      </c>
      <c r="G2" s="94" t="s">
        <v>1</v>
      </c>
      <c r="H2" s="89" t="s">
        <v>20</v>
      </c>
      <c r="I2" s="89"/>
      <c r="J2" s="89" t="s">
        <v>21</v>
      </c>
      <c r="K2" s="89"/>
      <c r="L2" s="89"/>
      <c r="M2" s="89" t="s">
        <v>22</v>
      </c>
      <c r="N2" s="89"/>
      <c r="O2" s="28"/>
      <c r="P2" s="89" t="s">
        <v>24</v>
      </c>
      <c r="Q2" s="91" t="s">
        <v>23</v>
      </c>
      <c r="W2" s="6" t="s">
        <v>43</v>
      </c>
      <c r="X2" s="6" t="s">
        <v>44</v>
      </c>
      <c r="Y2" s="6" t="s">
        <v>45</v>
      </c>
      <c r="Z2" s="6" t="s">
        <v>46</v>
      </c>
      <c r="AA2" s="19" t="s">
        <v>90</v>
      </c>
      <c r="AB2" s="19" t="s">
        <v>89</v>
      </c>
      <c r="AC2" s="19" t="s">
        <v>48</v>
      </c>
      <c r="AD2" s="19" t="s">
        <v>50</v>
      </c>
      <c r="AE2" s="19" t="s">
        <v>49</v>
      </c>
    </row>
    <row r="3" spans="1:31" s="6" customFormat="1" ht="23.1" customHeight="1" x14ac:dyDescent="0.15">
      <c r="A3" s="90"/>
      <c r="B3" s="90"/>
      <c r="C3" s="93"/>
      <c r="D3" s="92"/>
      <c r="E3" s="92"/>
      <c r="F3" s="95"/>
      <c r="G3" s="95"/>
      <c r="H3" s="31" t="s">
        <v>25</v>
      </c>
      <c r="I3" s="31" t="s">
        <v>26</v>
      </c>
      <c r="J3" s="31" t="s">
        <v>1</v>
      </c>
      <c r="K3" s="31" t="s">
        <v>25</v>
      </c>
      <c r="L3" s="31" t="s">
        <v>26</v>
      </c>
      <c r="M3" s="31" t="s">
        <v>27</v>
      </c>
      <c r="N3" s="31" t="s">
        <v>26</v>
      </c>
      <c r="O3" s="31" t="s">
        <v>28</v>
      </c>
      <c r="P3" s="96"/>
      <c r="Q3" s="92"/>
      <c r="W3" s="2"/>
      <c r="X3" s="2"/>
      <c r="Y3" s="2"/>
      <c r="Z3" s="2"/>
      <c r="AA3" s="17"/>
      <c r="AB3" s="17"/>
      <c r="AC3" s="17"/>
      <c r="AD3" s="17">
        <f>IF(옵션!$C$11 =0, "1", 옵션!$C$11)</f>
        <v>1</v>
      </c>
      <c r="AE3" s="17">
        <f>IF(옵션!$C$12 =0, "1", 옵션!$C$12)</f>
        <v>1</v>
      </c>
    </row>
    <row r="4" spans="1:31" ht="23.1" customHeight="1" x14ac:dyDescent="0.15">
      <c r="B4" s="7" t="s">
        <v>137</v>
      </c>
      <c r="D4" s="86" t="s">
        <v>204</v>
      </c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8"/>
    </row>
    <row r="5" spans="1:31" ht="23.1" customHeight="1" x14ac:dyDescent="0.15">
      <c r="A5" s="7" t="s">
        <v>153</v>
      </c>
      <c r="B5" s="7" t="s">
        <v>205</v>
      </c>
      <c r="C5" s="7" t="s">
        <v>154</v>
      </c>
      <c r="D5" s="26" t="s">
        <v>156</v>
      </c>
      <c r="E5" s="26" t="s">
        <v>100</v>
      </c>
      <c r="F5" s="12" t="s">
        <v>101</v>
      </c>
      <c r="G5" s="10">
        <v>83</v>
      </c>
      <c r="H5" s="18"/>
      <c r="I5" s="29"/>
      <c r="J5" s="18"/>
      <c r="K5" s="18"/>
      <c r="L5" s="29"/>
      <c r="M5" s="18"/>
      <c r="N5" s="29"/>
      <c r="O5" s="18"/>
      <c r="P5" s="18"/>
      <c r="Q5" s="26" t="s">
        <v>155</v>
      </c>
      <c r="AB5" s="17">
        <f>I5</f>
        <v>0</v>
      </c>
      <c r="AC5" s="17">
        <f>G5*H5</f>
        <v>0</v>
      </c>
    </row>
    <row r="6" spans="1:31" ht="23.1" customHeight="1" x14ac:dyDescent="0.15">
      <c r="A6" s="7" t="s">
        <v>158</v>
      </c>
      <c r="B6" s="7" t="s">
        <v>205</v>
      </c>
      <c r="C6" s="7" t="s">
        <v>159</v>
      </c>
      <c r="D6" s="26" t="s">
        <v>156</v>
      </c>
      <c r="E6" s="26" t="s">
        <v>102</v>
      </c>
      <c r="F6" s="12" t="s">
        <v>101</v>
      </c>
      <c r="G6" s="10">
        <v>29</v>
      </c>
      <c r="H6" s="18"/>
      <c r="I6" s="18"/>
      <c r="J6" s="18"/>
      <c r="K6" s="18"/>
      <c r="L6" s="18"/>
      <c r="M6" s="18"/>
      <c r="N6" s="18"/>
      <c r="O6" s="18"/>
      <c r="P6" s="18"/>
      <c r="Q6" s="26" t="s">
        <v>160</v>
      </c>
      <c r="AB6" s="17">
        <f>I6</f>
        <v>0</v>
      </c>
      <c r="AC6" s="17">
        <f>G6*H6</f>
        <v>0</v>
      </c>
    </row>
    <row r="7" spans="1:31" ht="23.1" customHeight="1" x14ac:dyDescent="0.15">
      <c r="A7" s="7" t="s">
        <v>206</v>
      </c>
      <c r="B7" s="7" t="s">
        <v>205</v>
      </c>
      <c r="C7" s="7" t="s">
        <v>103</v>
      </c>
      <c r="D7" s="26" t="s">
        <v>104</v>
      </c>
      <c r="E7" s="26" t="s">
        <v>105</v>
      </c>
      <c r="F7" s="12" t="s">
        <v>106</v>
      </c>
      <c r="G7" s="10">
        <v>20</v>
      </c>
      <c r="H7" s="18"/>
      <c r="I7" s="18"/>
      <c r="J7" s="18"/>
      <c r="K7" s="18"/>
      <c r="L7" s="18"/>
      <c r="M7" s="18"/>
      <c r="N7" s="18"/>
      <c r="O7" s="18"/>
      <c r="P7" s="18"/>
      <c r="Q7" s="26"/>
    </row>
    <row r="8" spans="1:31" ht="23.1" customHeight="1" x14ac:dyDescent="0.15">
      <c r="A8" s="7" t="s">
        <v>207</v>
      </c>
      <c r="B8" s="7" t="s">
        <v>205</v>
      </c>
      <c r="C8" s="7" t="s">
        <v>107</v>
      </c>
      <c r="D8" s="26" t="s">
        <v>104</v>
      </c>
      <c r="E8" s="26" t="s">
        <v>108</v>
      </c>
      <c r="F8" s="12" t="s">
        <v>106</v>
      </c>
      <c r="G8" s="10">
        <v>12</v>
      </c>
      <c r="H8" s="18"/>
      <c r="I8" s="18"/>
      <c r="J8" s="18"/>
      <c r="K8" s="18"/>
      <c r="L8" s="18"/>
      <c r="M8" s="18"/>
      <c r="N8" s="18"/>
      <c r="O8" s="18"/>
      <c r="P8" s="18"/>
      <c r="Q8" s="26"/>
    </row>
    <row r="9" spans="1:31" ht="23.1" customHeight="1" x14ac:dyDescent="0.15">
      <c r="A9" s="7" t="s">
        <v>161</v>
      </c>
      <c r="B9" s="7" t="s">
        <v>205</v>
      </c>
      <c r="C9" s="7" t="s">
        <v>162</v>
      </c>
      <c r="D9" s="26" t="s">
        <v>104</v>
      </c>
      <c r="E9" s="26" t="s">
        <v>109</v>
      </c>
      <c r="F9" s="12" t="s">
        <v>101</v>
      </c>
      <c r="G9" s="10">
        <v>15</v>
      </c>
      <c r="H9" s="18"/>
      <c r="I9" s="18"/>
      <c r="J9" s="18"/>
      <c r="K9" s="18"/>
      <c r="L9" s="18"/>
      <c r="M9" s="18"/>
      <c r="N9" s="18"/>
      <c r="O9" s="18"/>
      <c r="P9" s="18"/>
      <c r="Q9" s="26" t="s">
        <v>163</v>
      </c>
      <c r="AC9" s="17">
        <f>G9*H9</f>
        <v>0</v>
      </c>
    </row>
    <row r="10" spans="1:31" ht="23.1" customHeight="1" x14ac:dyDescent="0.15">
      <c r="A10" s="7" t="s">
        <v>164</v>
      </c>
      <c r="B10" s="7" t="s">
        <v>205</v>
      </c>
      <c r="C10" s="7" t="s">
        <v>165</v>
      </c>
      <c r="D10" s="26" t="s">
        <v>104</v>
      </c>
      <c r="E10" s="26" t="s">
        <v>110</v>
      </c>
      <c r="F10" s="12" t="s">
        <v>101</v>
      </c>
      <c r="G10" s="10">
        <v>6</v>
      </c>
      <c r="H10" s="18"/>
      <c r="I10" s="18"/>
      <c r="J10" s="18"/>
      <c r="K10" s="18"/>
      <c r="L10" s="18"/>
      <c r="M10" s="18"/>
      <c r="N10" s="18"/>
      <c r="O10" s="18"/>
      <c r="P10" s="18"/>
      <c r="Q10" s="26" t="s">
        <v>166</v>
      </c>
      <c r="AC10" s="17">
        <f>G10*H10</f>
        <v>0</v>
      </c>
    </row>
    <row r="11" spans="1:31" ht="23.1" customHeight="1" x14ac:dyDescent="0.15">
      <c r="A11" s="7" t="s">
        <v>167</v>
      </c>
      <c r="B11" s="7" t="s">
        <v>205</v>
      </c>
      <c r="C11" s="7" t="s">
        <v>168</v>
      </c>
      <c r="D11" s="26" t="s">
        <v>111</v>
      </c>
      <c r="E11" s="26" t="s">
        <v>112</v>
      </c>
      <c r="F11" s="12" t="s">
        <v>106</v>
      </c>
      <c r="G11" s="10">
        <v>10</v>
      </c>
      <c r="H11" s="18"/>
      <c r="I11" s="18"/>
      <c r="J11" s="18"/>
      <c r="K11" s="18"/>
      <c r="L11" s="18"/>
      <c r="M11" s="18"/>
      <c r="N11" s="18"/>
      <c r="O11" s="18"/>
      <c r="P11" s="18"/>
      <c r="Q11" s="26" t="s">
        <v>169</v>
      </c>
    </row>
    <row r="12" spans="1:31" ht="23.1" customHeight="1" x14ac:dyDescent="0.15">
      <c r="A12" s="7" t="s">
        <v>170</v>
      </c>
      <c r="B12" s="7" t="s">
        <v>205</v>
      </c>
      <c r="C12" s="7" t="s">
        <v>171</v>
      </c>
      <c r="D12" s="26" t="s">
        <v>113</v>
      </c>
      <c r="E12" s="26" t="s">
        <v>114</v>
      </c>
      <c r="F12" s="12" t="s">
        <v>106</v>
      </c>
      <c r="G12" s="10">
        <v>2</v>
      </c>
      <c r="H12" s="18"/>
      <c r="I12" s="18"/>
      <c r="J12" s="18"/>
      <c r="K12" s="18"/>
      <c r="L12" s="18"/>
      <c r="M12" s="18"/>
      <c r="N12" s="18"/>
      <c r="O12" s="18"/>
      <c r="P12" s="18"/>
      <c r="Q12" s="26" t="s">
        <v>172</v>
      </c>
    </row>
    <row r="13" spans="1:31" ht="23.1" customHeight="1" x14ac:dyDescent="0.15">
      <c r="A13" s="7" t="s">
        <v>208</v>
      </c>
      <c r="B13" s="7" t="s">
        <v>205</v>
      </c>
      <c r="C13" s="7" t="s">
        <v>115</v>
      </c>
      <c r="D13" s="26" t="s">
        <v>116</v>
      </c>
      <c r="E13" s="26" t="s">
        <v>117</v>
      </c>
      <c r="F13" s="12" t="s">
        <v>106</v>
      </c>
      <c r="G13" s="10">
        <v>10</v>
      </c>
      <c r="H13" s="18"/>
      <c r="I13" s="18"/>
      <c r="J13" s="18"/>
      <c r="K13" s="18"/>
      <c r="L13" s="18"/>
      <c r="M13" s="18"/>
      <c r="N13" s="18"/>
      <c r="O13" s="18"/>
      <c r="P13" s="18"/>
      <c r="Q13" s="26"/>
    </row>
    <row r="14" spans="1:31" ht="23.1" customHeight="1" x14ac:dyDescent="0.15">
      <c r="A14" s="7" t="s">
        <v>173</v>
      </c>
      <c r="B14" s="7" t="s">
        <v>205</v>
      </c>
      <c r="C14" s="7" t="s">
        <v>174</v>
      </c>
      <c r="D14" s="26" t="s">
        <v>118</v>
      </c>
      <c r="E14" s="26" t="s">
        <v>119</v>
      </c>
      <c r="F14" s="12" t="s">
        <v>106</v>
      </c>
      <c r="G14" s="10">
        <v>2</v>
      </c>
      <c r="H14" s="18"/>
      <c r="I14" s="18"/>
      <c r="J14" s="18"/>
      <c r="K14" s="18"/>
      <c r="L14" s="18"/>
      <c r="M14" s="18"/>
      <c r="N14" s="18"/>
      <c r="O14" s="18"/>
      <c r="P14" s="18"/>
      <c r="Q14" s="26" t="s">
        <v>175</v>
      </c>
    </row>
    <row r="15" spans="1:31" ht="23.1" customHeight="1" x14ac:dyDescent="0.15">
      <c r="A15" s="7" t="s">
        <v>176</v>
      </c>
      <c r="B15" s="7" t="s">
        <v>205</v>
      </c>
      <c r="C15" s="7" t="s">
        <v>177</v>
      </c>
      <c r="D15" s="26" t="s">
        <v>121</v>
      </c>
      <c r="E15" s="26" t="s">
        <v>122</v>
      </c>
      <c r="F15" s="12" t="s">
        <v>101</v>
      </c>
      <c r="G15" s="10">
        <v>332</v>
      </c>
      <c r="H15" s="18"/>
      <c r="I15" s="18"/>
      <c r="J15" s="18"/>
      <c r="K15" s="18"/>
      <c r="L15" s="18"/>
      <c r="M15" s="18"/>
      <c r="N15" s="18"/>
      <c r="O15" s="18"/>
      <c r="P15" s="18"/>
      <c r="Q15" s="26" t="s">
        <v>178</v>
      </c>
      <c r="AC15" s="17">
        <f>G15*H15</f>
        <v>0</v>
      </c>
    </row>
    <row r="16" spans="1:31" ht="23.1" customHeight="1" x14ac:dyDescent="0.15">
      <c r="A16" s="7" t="s">
        <v>179</v>
      </c>
      <c r="B16" s="7" t="s">
        <v>205</v>
      </c>
      <c r="C16" s="7" t="s">
        <v>180</v>
      </c>
      <c r="D16" s="26" t="s">
        <v>121</v>
      </c>
      <c r="E16" s="26" t="s">
        <v>123</v>
      </c>
      <c r="F16" s="12" t="s">
        <v>101</v>
      </c>
      <c r="G16" s="10">
        <v>98</v>
      </c>
      <c r="H16" s="18"/>
      <c r="I16" s="18"/>
      <c r="J16" s="18"/>
      <c r="K16" s="18"/>
      <c r="L16" s="18"/>
      <c r="M16" s="18"/>
      <c r="N16" s="18"/>
      <c r="O16" s="18"/>
      <c r="P16" s="18"/>
      <c r="Q16" s="26" t="s">
        <v>181</v>
      </c>
      <c r="AC16" s="17">
        <f>G16*H16</f>
        <v>0</v>
      </c>
    </row>
    <row r="17" spans="1:31" ht="23.1" customHeight="1" x14ac:dyDescent="0.15">
      <c r="A17" s="7" t="s">
        <v>182</v>
      </c>
      <c r="B17" s="7" t="s">
        <v>205</v>
      </c>
      <c r="C17" s="7" t="s">
        <v>183</v>
      </c>
      <c r="D17" s="26" t="s">
        <v>124</v>
      </c>
      <c r="E17" s="26" t="s">
        <v>125</v>
      </c>
      <c r="F17" s="12" t="s">
        <v>101</v>
      </c>
      <c r="G17" s="10">
        <v>26</v>
      </c>
      <c r="H17" s="18"/>
      <c r="I17" s="18"/>
      <c r="J17" s="18"/>
      <c r="K17" s="18"/>
      <c r="L17" s="18"/>
      <c r="M17" s="18"/>
      <c r="N17" s="18"/>
      <c r="O17" s="18"/>
      <c r="P17" s="18"/>
      <c r="Q17" s="26" t="s">
        <v>184</v>
      </c>
      <c r="AC17" s="17">
        <f>G17*H17</f>
        <v>0</v>
      </c>
    </row>
    <row r="18" spans="1:31" ht="23.1" customHeight="1" x14ac:dyDescent="0.15">
      <c r="A18" s="7" t="s">
        <v>185</v>
      </c>
      <c r="B18" s="7" t="s">
        <v>205</v>
      </c>
      <c r="C18" s="7" t="s">
        <v>186</v>
      </c>
      <c r="D18" s="26" t="s">
        <v>126</v>
      </c>
      <c r="E18" s="26" t="s">
        <v>127</v>
      </c>
      <c r="F18" s="12" t="s">
        <v>106</v>
      </c>
      <c r="G18" s="10">
        <v>5</v>
      </c>
      <c r="H18" s="18"/>
      <c r="I18" s="18"/>
      <c r="J18" s="18"/>
      <c r="K18" s="18"/>
      <c r="L18" s="18"/>
      <c r="M18" s="18"/>
      <c r="N18" s="18"/>
      <c r="O18" s="18"/>
      <c r="P18" s="18"/>
      <c r="Q18" s="26" t="s">
        <v>187</v>
      </c>
    </row>
    <row r="19" spans="1:31" ht="23.1" customHeight="1" x14ac:dyDescent="0.15">
      <c r="A19" s="7" t="s">
        <v>188</v>
      </c>
      <c r="B19" s="7" t="s">
        <v>205</v>
      </c>
      <c r="C19" s="7" t="s">
        <v>189</v>
      </c>
      <c r="D19" s="26" t="s">
        <v>126</v>
      </c>
      <c r="E19" s="26" t="s">
        <v>128</v>
      </c>
      <c r="F19" s="12" t="s">
        <v>106</v>
      </c>
      <c r="G19" s="10">
        <v>5</v>
      </c>
      <c r="H19" s="18"/>
      <c r="I19" s="18"/>
      <c r="J19" s="18"/>
      <c r="K19" s="18"/>
      <c r="L19" s="18"/>
      <c r="M19" s="18"/>
      <c r="N19" s="18"/>
      <c r="O19" s="18"/>
      <c r="P19" s="18"/>
      <c r="Q19" s="26" t="s">
        <v>190</v>
      </c>
    </row>
    <row r="20" spans="1:31" ht="23.1" customHeight="1" x14ac:dyDescent="0.15">
      <c r="A20" s="7" t="s">
        <v>191</v>
      </c>
      <c r="B20" s="7" t="s">
        <v>205</v>
      </c>
      <c r="C20" s="7" t="s">
        <v>192</v>
      </c>
      <c r="D20" s="26" t="s">
        <v>129</v>
      </c>
      <c r="E20" s="26" t="s">
        <v>130</v>
      </c>
      <c r="F20" s="12" t="s">
        <v>106</v>
      </c>
      <c r="G20" s="10">
        <v>2</v>
      </c>
      <c r="H20" s="18"/>
      <c r="I20" s="18"/>
      <c r="J20" s="18"/>
      <c r="K20" s="18"/>
      <c r="L20" s="18"/>
      <c r="M20" s="18"/>
      <c r="N20" s="18"/>
      <c r="O20" s="18"/>
      <c r="P20" s="18"/>
      <c r="Q20" s="26" t="s">
        <v>193</v>
      </c>
    </row>
    <row r="21" spans="1:31" ht="23.1" customHeight="1" x14ac:dyDescent="0.15">
      <c r="A21" s="7" t="s">
        <v>194</v>
      </c>
      <c r="B21" s="7" t="s">
        <v>205</v>
      </c>
      <c r="C21" s="7" t="s">
        <v>195</v>
      </c>
      <c r="D21" s="26" t="s">
        <v>131</v>
      </c>
      <c r="E21" s="26" t="s">
        <v>132</v>
      </c>
      <c r="F21" s="12" t="s">
        <v>133</v>
      </c>
      <c r="G21" s="10">
        <v>2</v>
      </c>
      <c r="H21" s="18"/>
      <c r="I21" s="18"/>
      <c r="J21" s="18"/>
      <c r="K21" s="18"/>
      <c r="L21" s="18"/>
      <c r="M21" s="18"/>
      <c r="N21" s="18"/>
      <c r="O21" s="18"/>
      <c r="P21" s="18"/>
      <c r="Q21" s="26" t="s">
        <v>196</v>
      </c>
    </row>
    <row r="22" spans="1:31" ht="23.1" customHeight="1" x14ac:dyDescent="0.15">
      <c r="A22" s="7" t="s">
        <v>197</v>
      </c>
      <c r="B22" s="7" t="s">
        <v>205</v>
      </c>
      <c r="C22" s="7" t="s">
        <v>198</v>
      </c>
      <c r="D22" s="26" t="s">
        <v>134</v>
      </c>
      <c r="E22" s="26" t="s">
        <v>135</v>
      </c>
      <c r="F22" s="12" t="s">
        <v>106</v>
      </c>
      <c r="G22" s="10">
        <v>2</v>
      </c>
      <c r="H22" s="18"/>
      <c r="I22" s="18"/>
      <c r="J22" s="18"/>
      <c r="K22" s="18"/>
      <c r="L22" s="18"/>
      <c r="M22" s="18"/>
      <c r="N22" s="18"/>
      <c r="O22" s="18"/>
      <c r="P22" s="18"/>
      <c r="Q22" s="26" t="s">
        <v>199</v>
      </c>
    </row>
    <row r="23" spans="1:31" ht="23.1" customHeight="1" x14ac:dyDescent="0.15">
      <c r="A23" s="7" t="s">
        <v>138</v>
      </c>
      <c r="B23" s="7" t="s">
        <v>205</v>
      </c>
      <c r="C23" s="7" t="s">
        <v>139</v>
      </c>
      <c r="D23" s="26" t="s">
        <v>141</v>
      </c>
      <c r="E23" s="26" t="s">
        <v>142</v>
      </c>
      <c r="F23" s="12" t="s">
        <v>143</v>
      </c>
      <c r="G23" s="10">
        <v>37</v>
      </c>
      <c r="H23" s="18"/>
      <c r="I23" s="18"/>
      <c r="J23" s="18"/>
      <c r="K23" s="18"/>
      <c r="L23" s="18"/>
      <c r="M23" s="18"/>
      <c r="N23" s="18"/>
      <c r="O23" s="18"/>
      <c r="P23" s="18"/>
      <c r="Q23" s="26" t="s">
        <v>140</v>
      </c>
    </row>
    <row r="24" spans="1:31" ht="23.1" customHeight="1" x14ac:dyDescent="0.15">
      <c r="A24" s="7" t="s">
        <v>144</v>
      </c>
      <c r="B24" s="7" t="s">
        <v>205</v>
      </c>
      <c r="C24" s="7" t="s">
        <v>145</v>
      </c>
      <c r="D24" s="26" t="s">
        <v>141</v>
      </c>
      <c r="E24" s="26" t="s">
        <v>147</v>
      </c>
      <c r="F24" s="12" t="s">
        <v>143</v>
      </c>
      <c r="G24" s="10">
        <v>14</v>
      </c>
      <c r="H24" s="18"/>
      <c r="I24" s="18"/>
      <c r="J24" s="18"/>
      <c r="K24" s="18"/>
      <c r="L24" s="18"/>
      <c r="M24" s="18"/>
      <c r="N24" s="18"/>
      <c r="O24" s="18"/>
      <c r="P24" s="18"/>
      <c r="Q24" s="26" t="s">
        <v>146</v>
      </c>
    </row>
    <row r="25" spans="1:31" ht="23.1" customHeight="1" x14ac:dyDescent="0.15">
      <c r="A25" s="7" t="s">
        <v>148</v>
      </c>
      <c r="B25" s="7" t="s">
        <v>205</v>
      </c>
      <c r="C25" s="7" t="s">
        <v>149</v>
      </c>
      <c r="D25" s="26" t="s">
        <v>151</v>
      </c>
      <c r="E25" s="26" t="s">
        <v>152</v>
      </c>
      <c r="F25" s="12" t="s">
        <v>143</v>
      </c>
      <c r="G25" s="10">
        <v>4</v>
      </c>
      <c r="H25" s="18"/>
      <c r="I25" s="18"/>
      <c r="J25" s="18"/>
      <c r="K25" s="18"/>
      <c r="L25" s="18"/>
      <c r="M25" s="18"/>
      <c r="N25" s="18"/>
      <c r="O25" s="18"/>
      <c r="P25" s="18"/>
      <c r="Q25" s="26" t="s">
        <v>150</v>
      </c>
    </row>
    <row r="26" spans="1:31" ht="23.1" customHeight="1" x14ac:dyDescent="0.15">
      <c r="D26" s="26"/>
      <c r="E26" s="26"/>
      <c r="F26" s="12"/>
      <c r="G26" s="10"/>
      <c r="H26" s="18"/>
      <c r="I26" s="18"/>
      <c r="J26" s="18"/>
      <c r="K26" s="18"/>
      <c r="L26" s="18"/>
      <c r="M26" s="18"/>
      <c r="N26" s="18"/>
      <c r="O26" s="18"/>
      <c r="P26" s="18"/>
      <c r="Q26" s="26"/>
      <c r="AE26" s="17">
        <f>TRUNC(SUM(AE4:AE25))</f>
        <v>0</v>
      </c>
    </row>
    <row r="27" spans="1:31" ht="23.1" customHeight="1" x14ac:dyDescent="0.15">
      <c r="D27" s="26"/>
      <c r="E27" s="26"/>
      <c r="F27" s="12"/>
      <c r="G27" s="10"/>
      <c r="H27" s="18"/>
      <c r="I27" s="18"/>
      <c r="J27" s="18"/>
      <c r="K27" s="18"/>
      <c r="L27" s="18"/>
      <c r="M27" s="18"/>
      <c r="N27" s="18"/>
      <c r="O27" s="18"/>
      <c r="P27" s="18"/>
      <c r="Q27" s="26"/>
    </row>
    <row r="28" spans="1:31" ht="23.1" customHeight="1" x14ac:dyDescent="0.15">
      <c r="D28" s="26"/>
      <c r="E28" s="26"/>
      <c r="F28" s="12"/>
      <c r="G28" s="10"/>
      <c r="H28" s="18"/>
      <c r="I28" s="18"/>
      <c r="J28" s="18"/>
      <c r="K28" s="18"/>
      <c r="L28" s="18"/>
      <c r="M28" s="18"/>
      <c r="N28" s="18"/>
      <c r="O28" s="18"/>
      <c r="P28" s="18"/>
      <c r="Q28" s="26"/>
    </row>
    <row r="29" spans="1:31" ht="23.1" customHeight="1" x14ac:dyDescent="0.15">
      <c r="B29" s="7" t="s">
        <v>201</v>
      </c>
      <c r="D29" s="26" t="s">
        <v>202</v>
      </c>
      <c r="E29" s="26"/>
      <c r="F29" s="12"/>
      <c r="G29" s="10"/>
      <c r="H29" s="18"/>
      <c r="I29" s="18"/>
      <c r="J29" s="18"/>
      <c r="K29" s="18"/>
      <c r="L29" s="18"/>
      <c r="M29" s="18"/>
      <c r="N29" s="18"/>
      <c r="O29" s="18"/>
      <c r="P29" s="18"/>
      <c r="Q29" s="26"/>
    </row>
  </sheetData>
  <mergeCells count="15">
    <mergeCell ref="D4:Q4"/>
    <mergeCell ref="A2:A3"/>
    <mergeCell ref="B2:B3"/>
    <mergeCell ref="C2:C3"/>
    <mergeCell ref="W1:Y1"/>
    <mergeCell ref="E2:E3"/>
    <mergeCell ref="D2:D3"/>
    <mergeCell ref="J2:L2"/>
    <mergeCell ref="M2:N2"/>
    <mergeCell ref="G2:G3"/>
    <mergeCell ref="H2:I2"/>
    <mergeCell ref="P2:P3"/>
    <mergeCell ref="F2:F3"/>
    <mergeCell ref="Q2:Q3"/>
    <mergeCell ref="D1:Q1"/>
  </mergeCells>
  <phoneticPr fontId="2" type="noConversion"/>
  <printOptions horizontalCentered="1" verticalCentered="1"/>
  <pageMargins left="0.74803149606299213" right="0.35433070866141736" top="0.59055118110236227" bottom="0.59055118110236227" header="0.51181102362204722" footer="0.47244094488188981"/>
  <pageSetup paperSize="9" scale="7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workbookViewId="0"/>
  </sheetViews>
  <sheetFormatPr defaultRowHeight="13.5" x14ac:dyDescent="0.15"/>
  <cols>
    <col min="1" max="1" width="36.109375" style="1" customWidth="1"/>
    <col min="2" max="2" width="15.109375" style="8" bestFit="1" customWidth="1"/>
    <col min="3" max="6" width="15.109375" style="8" customWidth="1"/>
    <col min="7" max="7" width="8.6640625" style="2" customWidth="1"/>
    <col min="8" max="8" width="8.77734375" style="2" customWidth="1"/>
    <col min="9" max="16384" width="8.88671875" style="2"/>
  </cols>
  <sheetData>
    <row r="1" spans="1:13" ht="14.25" thickBot="1" x14ac:dyDescent="0.2">
      <c r="A1" s="21" t="s">
        <v>3</v>
      </c>
      <c r="B1" s="22" t="s">
        <v>7</v>
      </c>
      <c r="C1" s="22" t="s">
        <v>5</v>
      </c>
      <c r="D1" s="22" t="s">
        <v>6</v>
      </c>
      <c r="E1" s="22" t="s">
        <v>41</v>
      </c>
      <c r="F1" s="23" t="s">
        <v>8</v>
      </c>
      <c r="H1" s="20"/>
    </row>
    <row r="2" spans="1:13" x14ac:dyDescent="0.15">
      <c r="A2" s="5" t="s">
        <v>9</v>
      </c>
      <c r="B2" s="15" t="e">
        <f>#REF!</f>
        <v>#REF!</v>
      </c>
      <c r="C2" s="15" t="e">
        <f>#REF!</f>
        <v>#REF!</v>
      </c>
      <c r="D2" s="15" t="e">
        <f>#REF!</f>
        <v>#REF!</v>
      </c>
      <c r="E2" s="15"/>
      <c r="F2" s="15" t="e">
        <f>SUM(B2,C2,D2)</f>
        <v>#REF!</v>
      </c>
    </row>
    <row r="3" spans="1:13" x14ac:dyDescent="0.15">
      <c r="A3" s="3" t="s">
        <v>82</v>
      </c>
      <c r="B3" s="16"/>
      <c r="C3" s="16"/>
      <c r="D3" s="16"/>
      <c r="E3" s="16"/>
      <c r="F3" s="15">
        <f>SUM(B3,C3,D3)</f>
        <v>0</v>
      </c>
      <c r="H3" s="105" t="s">
        <v>95</v>
      </c>
      <c r="I3" s="106"/>
      <c r="J3" s="106"/>
      <c r="K3" s="106"/>
      <c r="L3" s="106"/>
      <c r="M3" s="107"/>
    </row>
    <row r="4" spans="1:13" x14ac:dyDescent="0.15">
      <c r="A4" s="3" t="s">
        <v>3</v>
      </c>
      <c r="B4" s="16"/>
      <c r="C4" s="16"/>
      <c r="D4" s="16"/>
      <c r="E4" s="16"/>
      <c r="F4" s="16"/>
      <c r="H4" s="108"/>
      <c r="I4" s="109"/>
      <c r="J4" s="109"/>
      <c r="K4" s="109"/>
      <c r="L4" s="109"/>
      <c r="M4" s="110"/>
    </row>
    <row r="5" spans="1:13" x14ac:dyDescent="0.15">
      <c r="A5" s="3" t="s">
        <v>3</v>
      </c>
      <c r="B5" s="16"/>
      <c r="C5" s="16" t="s">
        <v>4</v>
      </c>
      <c r="D5" s="16"/>
      <c r="E5" s="16"/>
      <c r="F5" s="16"/>
    </row>
    <row r="6" spans="1:13" x14ac:dyDescent="0.15">
      <c r="A6" s="3" t="s">
        <v>3</v>
      </c>
      <c r="B6" s="16"/>
      <c r="C6" s="16"/>
      <c r="D6" s="16"/>
      <c r="E6" s="16"/>
      <c r="F6" s="16"/>
      <c r="H6" s="99" t="s">
        <v>96</v>
      </c>
      <c r="I6" s="100"/>
      <c r="J6" s="100"/>
      <c r="K6" s="100"/>
      <c r="L6" s="100"/>
      <c r="M6" s="101"/>
    </row>
    <row r="7" spans="1:13" x14ac:dyDescent="0.15">
      <c r="A7" s="3"/>
      <c r="B7" s="16"/>
      <c r="C7" s="16"/>
      <c r="D7" s="16"/>
      <c r="E7" s="16"/>
      <c r="F7" s="16"/>
      <c r="H7" s="102"/>
      <c r="I7" s="103"/>
      <c r="J7" s="103"/>
      <c r="K7" s="103"/>
      <c r="L7" s="103"/>
      <c r="M7" s="104"/>
    </row>
    <row r="8" spans="1:13" x14ac:dyDescent="0.15">
      <c r="A8" s="3"/>
      <c r="B8" s="16"/>
      <c r="C8" s="16"/>
      <c r="D8" s="16"/>
      <c r="E8" s="16"/>
      <c r="F8" s="16"/>
    </row>
    <row r="9" spans="1:13" ht="14.25" thickBot="1" x14ac:dyDescent="0.2">
      <c r="B9" s="25"/>
      <c r="C9" s="25"/>
      <c r="D9" s="25"/>
      <c r="E9" s="25"/>
      <c r="F9" s="25"/>
      <c r="H9" s="99" t="s">
        <v>97</v>
      </c>
      <c r="I9" s="100"/>
      <c r="J9" s="100"/>
      <c r="K9" s="100"/>
      <c r="L9" s="100"/>
      <c r="M9" s="101"/>
    </row>
    <row r="10" spans="1:13" ht="14.25" thickBot="1" x14ac:dyDescent="0.2">
      <c r="A10" s="21"/>
      <c r="B10" s="22" t="s">
        <v>11</v>
      </c>
      <c r="C10" s="22" t="s">
        <v>13</v>
      </c>
      <c r="D10" s="22" t="s">
        <v>57</v>
      </c>
      <c r="E10" s="22" t="s">
        <v>91</v>
      </c>
      <c r="F10" s="23"/>
      <c r="H10" s="102"/>
      <c r="I10" s="103"/>
      <c r="J10" s="103"/>
      <c r="K10" s="103"/>
      <c r="L10" s="103"/>
      <c r="M10" s="104"/>
    </row>
    <row r="11" spans="1:13" x14ac:dyDescent="0.15">
      <c r="A11" s="5" t="s">
        <v>92</v>
      </c>
      <c r="B11" s="9">
        <v>100</v>
      </c>
      <c r="C11" s="9">
        <v>1</v>
      </c>
      <c r="D11" s="9">
        <f>$B$11/100</f>
        <v>1</v>
      </c>
      <c r="E11" s="9"/>
      <c r="F11" s="9"/>
    </row>
    <row r="12" spans="1:13" x14ac:dyDescent="0.15">
      <c r="A12" s="3" t="s">
        <v>93</v>
      </c>
      <c r="B12" s="10">
        <v>100</v>
      </c>
      <c r="C12" s="10">
        <v>1</v>
      </c>
      <c r="D12" s="9">
        <f>$B$12/100</f>
        <v>1</v>
      </c>
      <c r="E12" s="10">
        <v>2</v>
      </c>
      <c r="F12" s="10"/>
      <c r="H12" s="99" t="s">
        <v>98</v>
      </c>
      <c r="I12" s="100"/>
      <c r="J12" s="100"/>
      <c r="K12" s="100"/>
      <c r="L12" s="100"/>
      <c r="M12" s="101"/>
    </row>
    <row r="13" spans="1:13" x14ac:dyDescent="0.15">
      <c r="A13" s="3" t="s">
        <v>94</v>
      </c>
      <c r="B13" s="10">
        <v>100</v>
      </c>
      <c r="C13" s="10">
        <v>1</v>
      </c>
      <c r="D13" s="9">
        <f>$B$13/100</f>
        <v>1</v>
      </c>
      <c r="E13" s="10">
        <v>5</v>
      </c>
      <c r="F13" s="10"/>
      <c r="H13" s="102"/>
      <c r="I13" s="103"/>
      <c r="J13" s="103"/>
      <c r="K13" s="103"/>
      <c r="L13" s="103"/>
      <c r="M13" s="104"/>
    </row>
    <row r="14" spans="1:13" x14ac:dyDescent="0.15">
      <c r="A14" s="3"/>
      <c r="B14" s="10"/>
      <c r="C14" s="10"/>
      <c r="D14" s="10"/>
      <c r="E14" s="10"/>
      <c r="F14" s="10"/>
    </row>
    <row r="15" spans="1:13" x14ac:dyDescent="0.15">
      <c r="A15" s="3"/>
      <c r="B15" s="10"/>
      <c r="C15" s="10"/>
      <c r="D15" s="10"/>
      <c r="E15" s="10"/>
      <c r="F15" s="10"/>
    </row>
    <row r="16" spans="1:13" x14ac:dyDescent="0.15">
      <c r="A16" s="3"/>
      <c r="B16" s="10"/>
      <c r="C16" s="10"/>
      <c r="D16" s="10"/>
      <c r="E16" s="10"/>
      <c r="F16" s="10"/>
    </row>
    <row r="17" spans="1:6" x14ac:dyDescent="0.15">
      <c r="A17" s="3"/>
      <c r="B17" s="10"/>
      <c r="C17" s="10"/>
      <c r="D17" s="10"/>
      <c r="E17" s="10"/>
      <c r="F17" s="10"/>
    </row>
    <row r="18" spans="1:6" x14ac:dyDescent="0.15">
      <c r="A18" s="3" t="s">
        <v>2</v>
      </c>
      <c r="B18" s="10"/>
      <c r="C18" s="10"/>
      <c r="D18" s="10"/>
      <c r="E18" s="10"/>
      <c r="F18" s="10"/>
    </row>
    <row r="19" spans="1:6" ht="14.25" thickBot="1" x14ac:dyDescent="0.2">
      <c r="A19" s="4" t="s">
        <v>4</v>
      </c>
      <c r="B19" s="24"/>
      <c r="C19" s="24"/>
      <c r="D19" s="24"/>
      <c r="E19" s="24"/>
      <c r="F19" s="24"/>
    </row>
    <row r="20" spans="1:6" ht="14.25" thickBot="1" x14ac:dyDescent="0.2">
      <c r="A20" s="21" t="s">
        <v>51</v>
      </c>
      <c r="B20" s="22" t="s">
        <v>11</v>
      </c>
      <c r="C20" s="22"/>
      <c r="D20" s="22" t="s">
        <v>57</v>
      </c>
      <c r="E20" s="22"/>
      <c r="F20" s="23"/>
    </row>
    <row r="21" spans="1:6" x14ac:dyDescent="0.15">
      <c r="A21" s="5" t="s">
        <v>52</v>
      </c>
      <c r="B21" s="9">
        <f>B11</f>
        <v>100</v>
      </c>
      <c r="C21" s="9"/>
      <c r="D21" s="9">
        <f>$B$21/100</f>
        <v>1</v>
      </c>
      <c r="E21" s="9"/>
      <c r="F21" s="9"/>
    </row>
    <row r="22" spans="1:6" x14ac:dyDescent="0.15">
      <c r="A22" s="3" t="s">
        <v>53</v>
      </c>
      <c r="B22" s="10">
        <f>B11</f>
        <v>100</v>
      </c>
      <c r="C22" s="9"/>
      <c r="D22" s="9">
        <f>$B$22/100</f>
        <v>1</v>
      </c>
      <c r="E22" s="10"/>
      <c r="F22" s="10"/>
    </row>
    <row r="23" spans="1:6" x14ac:dyDescent="0.15">
      <c r="A23" s="3" t="s">
        <v>56</v>
      </c>
      <c r="B23" s="10">
        <f>B11</f>
        <v>100</v>
      </c>
      <c r="C23" s="9"/>
      <c r="D23" s="9">
        <f>$B$23/100</f>
        <v>1</v>
      </c>
      <c r="E23" s="10"/>
      <c r="F23" s="10"/>
    </row>
    <row r="24" spans="1:6" x14ac:dyDescent="0.15">
      <c r="A24" s="3" t="s">
        <v>54</v>
      </c>
      <c r="B24" s="10">
        <f>B11</f>
        <v>100</v>
      </c>
      <c r="C24" s="9"/>
      <c r="D24" s="9">
        <f>$B$24/100</f>
        <v>1</v>
      </c>
      <c r="E24" s="10"/>
      <c r="F24" s="10"/>
    </row>
    <row r="25" spans="1:6" x14ac:dyDescent="0.15">
      <c r="A25" s="3" t="s">
        <v>55</v>
      </c>
      <c r="B25" s="10">
        <f>B11</f>
        <v>100</v>
      </c>
      <c r="C25" s="9"/>
      <c r="D25" s="9">
        <f>$B$25/100</f>
        <v>1</v>
      </c>
      <c r="E25" s="10"/>
      <c r="F25" s="10"/>
    </row>
    <row r="26" spans="1:6" x14ac:dyDescent="0.15">
      <c r="A26" s="3"/>
      <c r="B26" s="10"/>
      <c r="C26" s="10"/>
      <c r="D26" s="10"/>
      <c r="E26" s="10"/>
      <c r="F26" s="10"/>
    </row>
    <row r="27" spans="1:6" x14ac:dyDescent="0.15">
      <c r="A27" s="3"/>
      <c r="B27" s="10"/>
      <c r="C27" s="10"/>
      <c r="D27" s="10"/>
      <c r="E27" s="10"/>
      <c r="F27" s="10"/>
    </row>
    <row r="28" spans="1:6" x14ac:dyDescent="0.15">
      <c r="A28" s="3"/>
      <c r="B28" s="10"/>
      <c r="C28" s="10"/>
      <c r="D28" s="10"/>
      <c r="E28" s="10"/>
      <c r="F28" s="10"/>
    </row>
    <row r="29" spans="1:6" ht="14.25" customHeight="1" thickBot="1" x14ac:dyDescent="0.2">
      <c r="A29" s="4"/>
      <c r="B29" s="24"/>
      <c r="C29" s="24"/>
      <c r="D29" s="24"/>
      <c r="E29" s="24"/>
      <c r="F29" s="24"/>
    </row>
    <row r="30" spans="1:6" ht="14.25" customHeight="1" thickBot="1" x14ac:dyDescent="0.2">
      <c r="A30" s="21" t="s">
        <v>84</v>
      </c>
      <c r="B30" s="22" t="s">
        <v>85</v>
      </c>
      <c r="C30" s="22" t="s">
        <v>86</v>
      </c>
      <c r="D30" s="22" t="s">
        <v>87</v>
      </c>
      <c r="E30" s="22"/>
      <c r="F30" s="23"/>
    </row>
    <row r="31" spans="1:6" x14ac:dyDescent="0.15">
      <c r="A31" s="5" t="s">
        <v>88</v>
      </c>
      <c r="B31" s="9">
        <v>15</v>
      </c>
      <c r="C31" s="9">
        <v>15</v>
      </c>
      <c r="D31" s="9">
        <v>20</v>
      </c>
      <c r="E31" s="9"/>
      <c r="F31" s="9"/>
    </row>
    <row r="32" spans="1:6" x14ac:dyDescent="0.15">
      <c r="A32" s="5" t="s">
        <v>83</v>
      </c>
      <c r="B32" s="10">
        <v>40</v>
      </c>
      <c r="C32" s="10">
        <v>40</v>
      </c>
      <c r="D32" s="10">
        <v>40</v>
      </c>
      <c r="E32" s="10"/>
      <c r="F32" s="10"/>
    </row>
    <row r="33" spans="1:13" x14ac:dyDescent="0.15">
      <c r="A33" s="3" t="s">
        <v>14</v>
      </c>
      <c r="B33" s="10">
        <v>2</v>
      </c>
      <c r="C33" s="10"/>
      <c r="D33" s="10"/>
      <c r="E33" s="10"/>
      <c r="F33" s="10"/>
      <c r="H33" s="99" t="s">
        <v>210</v>
      </c>
      <c r="I33" s="100"/>
      <c r="J33" s="100"/>
      <c r="K33" s="100"/>
      <c r="L33" s="100"/>
      <c r="M33" s="101"/>
    </row>
    <row r="34" spans="1:13" x14ac:dyDescent="0.15">
      <c r="A34" s="3" t="s">
        <v>15</v>
      </c>
      <c r="B34" s="10"/>
      <c r="C34" s="10"/>
      <c r="D34" s="10"/>
      <c r="E34" s="10"/>
      <c r="F34" s="10"/>
      <c r="H34" s="102"/>
      <c r="I34" s="103"/>
      <c r="J34" s="103"/>
      <c r="K34" s="103"/>
      <c r="L34" s="103"/>
      <c r="M34" s="104"/>
    </row>
    <row r="35" spans="1:13" x14ac:dyDescent="0.15">
      <c r="A35" s="3" t="s">
        <v>16</v>
      </c>
      <c r="B35" s="10">
        <v>2</v>
      </c>
      <c r="C35" s="10"/>
      <c r="D35" s="10"/>
      <c r="E35" s="10"/>
      <c r="F35" s="10"/>
    </row>
    <row r="36" spans="1:13" x14ac:dyDescent="0.15">
      <c r="A36" s="3" t="s">
        <v>17</v>
      </c>
      <c r="B36" s="10">
        <v>3</v>
      </c>
      <c r="C36" s="10"/>
      <c r="D36" s="10"/>
      <c r="E36" s="10"/>
      <c r="F36" s="10"/>
    </row>
    <row r="37" spans="1:13" x14ac:dyDescent="0.15">
      <c r="A37" s="3"/>
      <c r="B37" s="10"/>
      <c r="C37" s="10"/>
      <c r="D37" s="10"/>
      <c r="E37" s="10"/>
      <c r="F37" s="10"/>
    </row>
    <row r="38" spans="1:13" x14ac:dyDescent="0.15">
      <c r="A38" s="3"/>
      <c r="B38" s="10"/>
      <c r="C38" s="10"/>
      <c r="D38" s="10"/>
      <c r="E38" s="10"/>
      <c r="F38" s="10"/>
    </row>
    <row r="39" spans="1:13" ht="14.25" thickBot="1" x14ac:dyDescent="0.2">
      <c r="A39" s="4"/>
      <c r="B39" s="24"/>
      <c r="C39" s="24"/>
      <c r="D39" s="24"/>
      <c r="E39" s="24"/>
      <c r="F39" s="24"/>
    </row>
    <row r="40" spans="1:13" ht="14.25" thickBot="1" x14ac:dyDescent="0.2">
      <c r="A40" s="21" t="s">
        <v>10</v>
      </c>
      <c r="B40" s="22" t="s">
        <v>11</v>
      </c>
      <c r="C40" s="22" t="s">
        <v>12</v>
      </c>
      <c r="D40" s="22"/>
      <c r="E40" s="22"/>
      <c r="F40" s="23"/>
    </row>
    <row r="41" spans="1:13" x14ac:dyDescent="0.15">
      <c r="A41" s="1" t="s">
        <v>99</v>
      </c>
      <c r="B41" s="8">
        <v>100</v>
      </c>
      <c r="C41" s="8">
        <v>3</v>
      </c>
    </row>
  </sheetData>
  <mergeCells count="5">
    <mergeCell ref="H33:M34"/>
    <mergeCell ref="H3:M4"/>
    <mergeCell ref="H6:M7"/>
    <mergeCell ref="H9:M10"/>
    <mergeCell ref="H12:M13"/>
  </mergeCells>
  <phoneticPr fontId="2" type="noConversion"/>
  <printOptions horizontalCentered="1"/>
  <pageMargins left="0.35433070866141736" right="0.35433070866141736" top="0.59055118110236227" bottom="0.59055118110236227" header="0.51181102362204722" footer="0.51181102362204722"/>
  <pageSetup paperSize="9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workbookViewId="0"/>
  </sheetViews>
  <sheetFormatPr defaultRowHeight="18.95" customHeight="1" x14ac:dyDescent="0.15"/>
  <cols>
    <col min="1" max="1" width="4.6640625" style="14" customWidth="1"/>
    <col min="2" max="2" width="73" customWidth="1"/>
  </cols>
  <sheetData>
    <row r="1" spans="1:2" ht="20.25" x14ac:dyDescent="0.25">
      <c r="B1" s="13" t="s">
        <v>31</v>
      </c>
    </row>
    <row r="2" spans="1:2" ht="18.95" customHeight="1" x14ac:dyDescent="0.15">
      <c r="A2" s="14" t="s">
        <v>29</v>
      </c>
      <c r="B2" t="s">
        <v>58</v>
      </c>
    </row>
    <row r="3" spans="1:2" ht="18.95" customHeight="1" x14ac:dyDescent="0.15">
      <c r="B3" t="s">
        <v>59</v>
      </c>
    </row>
    <row r="4" spans="1:2" ht="18.95" customHeight="1" x14ac:dyDescent="0.15">
      <c r="A4" s="14" t="s">
        <v>34</v>
      </c>
      <c r="B4" t="s">
        <v>60</v>
      </c>
    </row>
    <row r="5" spans="1:2" ht="18.95" customHeight="1" x14ac:dyDescent="0.15">
      <c r="B5" t="s">
        <v>61</v>
      </c>
    </row>
    <row r="6" spans="1:2" ht="18.95" customHeight="1" x14ac:dyDescent="0.15">
      <c r="A6" s="14" t="s">
        <v>30</v>
      </c>
      <c r="B6" t="s">
        <v>62</v>
      </c>
    </row>
    <row r="7" spans="1:2" ht="18.95" customHeight="1" x14ac:dyDescent="0.15">
      <c r="A7" s="14" t="s">
        <v>32</v>
      </c>
      <c r="B7" t="s">
        <v>63</v>
      </c>
    </row>
    <row r="8" spans="1:2" ht="18.95" customHeight="1" x14ac:dyDescent="0.15">
      <c r="B8" t="s">
        <v>33</v>
      </c>
    </row>
    <row r="9" spans="1:2" ht="18.95" customHeight="1" x14ac:dyDescent="0.15">
      <c r="B9" t="s">
        <v>64</v>
      </c>
    </row>
    <row r="10" spans="1:2" ht="18.95" customHeight="1" x14ac:dyDescent="0.15">
      <c r="B10" t="s">
        <v>65</v>
      </c>
    </row>
    <row r="11" spans="1:2" ht="18.95" customHeight="1" x14ac:dyDescent="0.15">
      <c r="A11" s="14" t="s">
        <v>2</v>
      </c>
      <c r="B11" t="s">
        <v>66</v>
      </c>
    </row>
    <row r="12" spans="1:2" ht="18.95" customHeight="1" x14ac:dyDescent="0.15">
      <c r="A12" s="14" t="s">
        <v>35</v>
      </c>
      <c r="B12" t="s">
        <v>67</v>
      </c>
    </row>
    <row r="13" spans="1:2" ht="18.95" customHeight="1" x14ac:dyDescent="0.15">
      <c r="B13" t="s">
        <v>68</v>
      </c>
    </row>
    <row r="14" spans="1:2" ht="18.95" customHeight="1" x14ac:dyDescent="0.15">
      <c r="B14" t="s">
        <v>69</v>
      </c>
    </row>
    <row r="15" spans="1:2" ht="18.95" customHeight="1" x14ac:dyDescent="0.15">
      <c r="B15" t="s">
        <v>70</v>
      </c>
    </row>
    <row r="16" spans="1:2" ht="18.95" customHeight="1" x14ac:dyDescent="0.15">
      <c r="B16" t="s">
        <v>37</v>
      </c>
    </row>
    <row r="17" spans="1:2" ht="18.95" customHeight="1" x14ac:dyDescent="0.15">
      <c r="A17" s="14" t="s">
        <v>36</v>
      </c>
      <c r="B17" t="s">
        <v>71</v>
      </c>
    </row>
    <row r="18" spans="1:2" ht="18.95" customHeight="1" x14ac:dyDescent="0.15">
      <c r="A18" s="14" t="s">
        <v>72</v>
      </c>
      <c r="B18" s="27" t="s">
        <v>73</v>
      </c>
    </row>
    <row r="19" spans="1:2" ht="18.95" customHeight="1" x14ac:dyDescent="0.15">
      <c r="A19" s="14" t="s">
        <v>74</v>
      </c>
      <c r="B19" t="s">
        <v>75</v>
      </c>
    </row>
    <row r="20" spans="1:2" ht="18.95" customHeight="1" x14ac:dyDescent="0.15">
      <c r="A20" s="14" t="s">
        <v>79</v>
      </c>
      <c r="B20" t="s">
        <v>80</v>
      </c>
    </row>
    <row r="21" spans="1:2" ht="18.95" customHeight="1" x14ac:dyDescent="0.15">
      <c r="A21" s="14" t="s">
        <v>81</v>
      </c>
      <c r="B21" t="s">
        <v>76</v>
      </c>
    </row>
    <row r="33" spans="2:2" ht="18.95" customHeight="1" x14ac:dyDescent="0.15">
      <c r="B33" t="s">
        <v>77</v>
      </c>
    </row>
    <row r="34" spans="2:2" ht="18.95" customHeight="1" x14ac:dyDescent="0.15">
      <c r="B34" t="s">
        <v>78</v>
      </c>
    </row>
  </sheetData>
  <phoneticPr fontId="2" type="noConversion"/>
  <pageMargins left="0.75" right="0.75" top="1" bottom="1" header="0.5" footer="0.5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원가</vt:lpstr>
      <vt:lpstr>내역서(기계소방)</vt:lpstr>
      <vt:lpstr>내역서(전기소방)</vt:lpstr>
      <vt:lpstr>옵션</vt:lpstr>
      <vt:lpstr>사용설명</vt:lpstr>
      <vt:lpstr>'내역서(기계소방)'!Print_Area</vt:lpstr>
      <vt:lpstr>'내역서(전기소방)'!Print_Area</vt:lpstr>
      <vt:lpstr>원가!Print_Area</vt:lpstr>
      <vt:lpstr>'내역서(기계소방)'!Print_Titles</vt:lpstr>
      <vt:lpstr>'내역서(전기소방)'!Print_Titles</vt:lpstr>
    </vt:vector>
  </TitlesOfParts>
  <Company>이지테크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이지테크</dc:creator>
  <cp:lastModifiedBy>SEJONG</cp:lastModifiedBy>
  <cp:lastPrinted>2012-05-12T23:39:48Z</cp:lastPrinted>
  <dcterms:created xsi:type="dcterms:W3CDTF">2002-09-09T02:35:17Z</dcterms:created>
  <dcterms:modified xsi:type="dcterms:W3CDTF">2024-11-04T04:47:59Z</dcterms:modified>
</cp:coreProperties>
</file>